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CB257" i="5" l="1"/>
  <c r="CB258" i="5"/>
  <c r="CB255" i="5"/>
  <c r="CB254" i="5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BW257" i="5" l="1"/>
  <c r="BW150" i="5"/>
  <c r="BW76" i="5" l="1"/>
  <c r="BM14" i="5" l="1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255" i="5" l="1"/>
  <c r="BM259" i="5"/>
  <c r="BM162" i="5"/>
  <c r="BM254" i="5"/>
  <c r="BM256" i="5" s="1"/>
  <c r="BM165" i="5"/>
  <c r="BR150" i="5"/>
  <c r="BM100" i="5"/>
  <c r="BM97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T256" i="5" l="1"/>
  <c r="T259" i="5"/>
  <c r="O259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L247" i="5" s="1"/>
  <c r="CG247" i="5"/>
  <c r="BW250" i="5"/>
  <c r="CB250" i="5"/>
  <c r="CL250" i="5" s="1"/>
  <c r="CG250" i="5"/>
  <c r="BW253" i="5"/>
  <c r="CB253" i="5"/>
  <c r="CL253" i="5" s="1"/>
  <c r="CG253" i="5"/>
  <c r="CB256" i="5"/>
  <c r="CG256" i="5"/>
  <c r="CB259" i="5"/>
  <c r="CG259" i="5"/>
  <c r="CB244" i="5"/>
  <c r="CL244" i="5" s="1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L188" i="5" s="1"/>
  <c r="CG188" i="5"/>
  <c r="BW191" i="5"/>
  <c r="CB191" i="5"/>
  <c r="CG191" i="5"/>
  <c r="BW194" i="5"/>
  <c r="CB194" i="5"/>
  <c r="CL194" i="5" s="1"/>
  <c r="CG194" i="5"/>
  <c r="BW197" i="5"/>
  <c r="CB197" i="5"/>
  <c r="CL197" i="5" s="1"/>
  <c r="CG197" i="5"/>
  <c r="BW200" i="5"/>
  <c r="CB200" i="5"/>
  <c r="CL200" i="5" s="1"/>
  <c r="CG200" i="5"/>
  <c r="BW203" i="5"/>
  <c r="CB203" i="5"/>
  <c r="CL203" i="5" s="1"/>
  <c r="CG203" i="5"/>
  <c r="BW206" i="5"/>
  <c r="CB206" i="5"/>
  <c r="CL206" i="5" s="1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L224" i="5" s="1"/>
  <c r="CG224" i="5"/>
  <c r="BW227" i="5"/>
  <c r="CB227" i="5"/>
  <c r="CG227" i="5"/>
  <c r="BW230" i="5"/>
  <c r="CB230" i="5"/>
  <c r="CL230" i="5" s="1"/>
  <c r="CG230" i="5"/>
  <c r="BW233" i="5"/>
  <c r="CB233" i="5"/>
  <c r="CG233" i="5"/>
  <c r="BW236" i="5"/>
  <c r="CB236" i="5"/>
  <c r="CL236" i="5" s="1"/>
  <c r="CG236" i="5"/>
  <c r="CB185" i="5"/>
  <c r="CL185" i="5" s="1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L171" i="5" s="1"/>
  <c r="CG171" i="5"/>
  <c r="BW174" i="5"/>
  <c r="CB174" i="5"/>
  <c r="CL174" i="5" s="1"/>
  <c r="CG174" i="5"/>
  <c r="BW177" i="5"/>
  <c r="CB177" i="5"/>
  <c r="CL177" i="5" s="1"/>
  <c r="CG177" i="5"/>
  <c r="CB168" i="5"/>
  <c r="CL168" i="5" s="1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L135" i="5" s="1"/>
  <c r="CG135" i="5"/>
  <c r="BW138" i="5"/>
  <c r="CB138" i="5"/>
  <c r="CL138" i="5" s="1"/>
  <c r="CG138" i="5"/>
  <c r="BW141" i="5"/>
  <c r="CB141" i="5"/>
  <c r="CG141" i="5"/>
  <c r="BW144" i="5"/>
  <c r="CB144" i="5"/>
  <c r="CL144" i="5" s="1"/>
  <c r="CG144" i="5"/>
  <c r="BW147" i="5"/>
  <c r="CB147" i="5"/>
  <c r="CG147" i="5"/>
  <c r="CB150" i="5"/>
  <c r="CL150" i="5" s="1"/>
  <c r="CG150" i="5"/>
  <c r="BW153" i="5"/>
  <c r="CB153" i="5"/>
  <c r="CL153" i="5" s="1"/>
  <c r="CG153" i="5"/>
  <c r="BW156" i="5"/>
  <c r="CB156" i="5"/>
  <c r="CL156" i="5" s="1"/>
  <c r="CG156" i="5"/>
  <c r="BW159" i="5"/>
  <c r="CB159" i="5"/>
  <c r="CL159" i="5" s="1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L106" i="5" s="1"/>
  <c r="CG106" i="5"/>
  <c r="BW109" i="5"/>
  <c r="CB109" i="5"/>
  <c r="CL109" i="5" s="1"/>
  <c r="CG109" i="5"/>
  <c r="BW112" i="5"/>
  <c r="CB112" i="5"/>
  <c r="CL112" i="5" s="1"/>
  <c r="CG112" i="5"/>
  <c r="BW115" i="5"/>
  <c r="CB115" i="5"/>
  <c r="CL115" i="5" s="1"/>
  <c r="CG115" i="5"/>
  <c r="BW118" i="5"/>
  <c r="CB118" i="5"/>
  <c r="CL118" i="5" s="1"/>
  <c r="CG118" i="5"/>
  <c r="CB103" i="5"/>
  <c r="CL103" i="5" s="1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L70" i="5" s="1"/>
  <c r="CG70" i="5"/>
  <c r="BW73" i="5"/>
  <c r="CB73" i="5"/>
  <c r="CG73" i="5"/>
  <c r="CB76" i="5"/>
  <c r="CG76" i="5"/>
  <c r="BW79" i="5"/>
  <c r="CB79" i="5"/>
  <c r="CL79" i="5" s="1"/>
  <c r="CG79" i="5"/>
  <c r="BW82" i="5"/>
  <c r="CB82" i="5"/>
  <c r="CG82" i="5"/>
  <c r="BW85" i="5"/>
  <c r="CB85" i="5"/>
  <c r="CG85" i="5"/>
  <c r="BW88" i="5"/>
  <c r="CB88" i="5"/>
  <c r="CG88" i="5"/>
  <c r="BW91" i="5"/>
  <c r="CB91" i="5"/>
  <c r="CL91" i="5" s="1"/>
  <c r="CG91" i="5"/>
  <c r="BW94" i="5"/>
  <c r="CB94" i="5"/>
  <c r="CL94" i="5" s="1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L67" i="5" s="1"/>
  <c r="CG67" i="5"/>
  <c r="CB59" i="5"/>
  <c r="CL59" i="5" s="1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12" i="5" l="1"/>
  <c r="CL126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BW9" i="5" l="1"/>
  <c r="CB10" i="5"/>
  <c r="CB56" i="5"/>
  <c r="CL56" i="5" s="1"/>
  <c r="CG164" i="5"/>
  <c r="CG161" i="5"/>
  <c r="CB95" i="5"/>
  <c r="CB14" i="5"/>
  <c r="CL14" i="5" s="1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7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CL17" i="5" s="1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CL29" i="5" s="1"/>
  <c r="Y32" i="5"/>
  <c r="AD32" i="5"/>
  <c r="AI32" i="5"/>
  <c r="AN32" i="5"/>
  <c r="AS32" i="5"/>
  <c r="AX32" i="5"/>
  <c r="BC32" i="5"/>
  <c r="BH32" i="5"/>
  <c r="BW32" i="5"/>
  <c r="CB32" i="5"/>
  <c r="CL32" i="5" s="1"/>
  <c r="Y35" i="5"/>
  <c r="AD35" i="5"/>
  <c r="AI35" i="5"/>
  <c r="AN35" i="5"/>
  <c r="AS35" i="5"/>
  <c r="AX35" i="5"/>
  <c r="BC35" i="5"/>
  <c r="BH35" i="5"/>
  <c r="BW35" i="5"/>
  <c r="CB35" i="5"/>
  <c r="CL35" i="5" s="1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CL41" i="5" s="1"/>
  <c r="Y44" i="5"/>
  <c r="AD44" i="5"/>
  <c r="AI44" i="5"/>
  <c r="AN44" i="5"/>
  <c r="AS44" i="5"/>
  <c r="AX44" i="5"/>
  <c r="BC44" i="5"/>
  <c r="BH44" i="5"/>
  <c r="BW44" i="5"/>
  <c r="CB44" i="5"/>
  <c r="CL44" i="5" s="1"/>
  <c r="Y47" i="5"/>
  <c r="AD47" i="5"/>
  <c r="AI47" i="5"/>
  <c r="AS47" i="5"/>
  <c r="AX47" i="5"/>
  <c r="BC47" i="5"/>
  <c r="BH47" i="5"/>
  <c r="BW47" i="5"/>
  <c r="CB47" i="5"/>
  <c r="CL47" i="5" s="1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L26" i="5" l="1"/>
  <c r="CL53" i="5"/>
  <c r="CL50" i="5"/>
  <c r="CL23" i="5"/>
  <c r="CG97" i="5"/>
  <c r="CG11" i="5"/>
  <c r="CG165" i="5"/>
  <c r="CG162" i="5"/>
  <c r="CG100" i="5"/>
  <c r="CG8" i="5"/>
  <c r="CB96" i="5"/>
  <c r="CB160" i="5"/>
  <c r="CB161" i="5"/>
  <c r="CL161" i="5" s="1"/>
  <c r="CB163" i="5"/>
  <c r="CL163" i="5" s="1"/>
  <c r="CB164" i="5"/>
  <c r="CL164" i="5" s="1"/>
  <c r="CB98" i="5"/>
  <c r="CB99" i="5"/>
  <c r="CL99" i="5" s="1"/>
  <c r="CB7" i="5"/>
  <c r="CL7" i="5" s="1"/>
  <c r="CB9" i="5"/>
  <c r="CL9" i="5" s="1"/>
  <c r="CB162" i="5" l="1"/>
  <c r="CB100" i="5"/>
  <c r="CB8" i="5"/>
  <c r="CB165" i="5"/>
  <c r="CL165" i="5" s="1"/>
  <c r="CB97" i="5"/>
  <c r="CB11" i="5"/>
  <c r="BR11" i="5" l="1"/>
  <c r="AD10" i="5" l="1"/>
  <c r="BW244" i="5" l="1"/>
  <c r="BW185" i="5"/>
  <c r="BW168" i="5"/>
  <c r="BW164" i="5"/>
  <c r="BW163" i="5"/>
  <c r="BW161" i="5"/>
  <c r="BW160" i="5"/>
  <c r="BW254" i="5" s="1"/>
  <c r="BW126" i="5"/>
  <c r="BW99" i="5"/>
  <c r="BW98" i="5"/>
  <c r="BW96" i="5"/>
  <c r="CL96" i="5" s="1"/>
  <c r="BW95" i="5"/>
  <c r="BW10" i="5"/>
  <c r="BW7" i="5"/>
  <c r="BW6" i="5"/>
  <c r="BW255" i="5" l="1"/>
  <c r="CL255" i="5" s="1"/>
  <c r="CL10" i="5"/>
  <c r="BW258" i="5"/>
  <c r="BW256" i="5"/>
  <c r="BW8" i="5"/>
  <c r="BW11" i="5"/>
  <c r="CL11" i="5" s="1"/>
  <c r="BW97" i="5"/>
  <c r="BW162" i="5"/>
  <c r="BW165" i="5"/>
  <c r="BW100" i="5"/>
  <c r="CL258" i="5" l="1"/>
  <c r="BW259" i="5"/>
  <c r="A178" i="5"/>
  <c r="A119" i="5"/>
  <c r="BH6" i="5" l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165" i="5" l="1"/>
  <c r="BH258" i="5"/>
  <c r="BR258" i="5" s="1"/>
  <c r="BH257" i="5"/>
  <c r="BH255" i="5"/>
  <c r="BR255" i="5" s="1"/>
  <c r="BH254" i="5"/>
  <c r="BH162" i="5"/>
  <c r="BH11" i="5"/>
  <c r="BH8" i="5"/>
  <c r="BH97" i="5"/>
  <c r="BH100" i="5"/>
  <c r="BH165" i="5"/>
  <c r="BH259" i="5" l="1"/>
  <c r="BH256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BR160" i="5"/>
  <c r="BR162" i="5" s="1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Y97" i="5" s="1"/>
  <c r="BC94" i="5"/>
  <c r="AI11" i="5"/>
  <c r="BC9" i="5"/>
  <c r="AS9" i="5"/>
  <c r="AS257" i="5" s="1"/>
  <c r="AN9" i="5"/>
  <c r="AI9" i="5"/>
  <c r="AI257" i="5" s="1"/>
  <c r="AD9" i="5"/>
  <c r="BC6" i="5"/>
  <c r="AX6" i="5"/>
  <c r="AS6" i="5"/>
  <c r="AN6" i="5"/>
  <c r="AN254" i="5" s="1"/>
  <c r="AI6" i="5"/>
  <c r="AD6" i="5"/>
  <c r="AS254" i="5" l="1"/>
  <c r="AX254" i="5"/>
  <c r="BR95" i="5"/>
  <c r="BR97" i="5" s="1"/>
  <c r="CL95" i="5"/>
  <c r="BR98" i="5"/>
  <c r="BR100" i="5" s="1"/>
  <c r="CL98" i="5"/>
  <c r="AX257" i="5"/>
  <c r="AX259" i="5" s="1"/>
  <c r="BC254" i="5"/>
  <c r="BC256" i="5" s="1"/>
  <c r="AD254" i="5"/>
  <c r="AD256" i="5" s="1"/>
  <c r="AI254" i="5"/>
  <c r="AI256" i="5" s="1"/>
  <c r="AS259" i="5"/>
  <c r="AS255" i="5"/>
  <c r="AS256" i="5" s="1"/>
  <c r="AD257" i="5"/>
  <c r="AD259" i="5" s="1"/>
  <c r="AN255" i="5"/>
  <c r="AN256" i="5" s="1"/>
  <c r="AN257" i="5"/>
  <c r="AI259" i="5"/>
  <c r="BC11" i="5"/>
  <c r="AS165" i="5"/>
  <c r="AS11" i="5"/>
  <c r="AX97" i="5"/>
  <c r="CL97" i="5" s="1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CL162" i="5" l="1"/>
  <c r="AX256" i="5"/>
  <c r="CL100" i="5"/>
  <c r="AN259" i="5"/>
  <c r="Y257" i="5"/>
  <c r="Y259" i="5" s="1"/>
  <c r="BC163" i="5" l="1"/>
  <c r="BC257" i="5" l="1"/>
  <c r="BC165" i="5"/>
  <c r="BC259" i="5" l="1"/>
  <c r="CL259" i="5" s="1"/>
  <c r="CL257" i="5"/>
  <c r="BR257" i="5"/>
  <c r="BR259" i="5" s="1"/>
  <c r="Y8" i="5"/>
  <c r="CL8" i="5" s="1"/>
  <c r="Y6" i="5" l="1"/>
  <c r="Y254" i="5" l="1"/>
  <c r="CL6" i="5"/>
  <c r="BR6" i="5"/>
  <c r="BR8" i="5" s="1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<sst xmlns="http://schemas.openxmlformats.org/spreadsheetml/2006/main" count="390" uniqueCount="71">
  <si>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</si>
  <si>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</si>
  <si>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</si>
  <si>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</si>
  <si>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</si>
  <si>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</si>
  <si>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</si>
  <si>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</si>
  <si>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</si>
  <si>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</si>
  <si>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</si>
  <si>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</si>
  <si>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</si>
  <si>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</si>
  <si>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</si>
  <si>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</si>
  <si>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</si>
  <si>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</si>
  <si>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</si>
  <si>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</si>
  <si>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</si>
  <si>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</si>
  <si>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</si>
  <si>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</si>
  <si>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</si>
  <si>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</si>
  <si>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</si>
  <si>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</si>
  <si>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</si>
  <si>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</si>
  <si>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</si>
  <si>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</si>
  <si>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</si>
  <si>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</si>
  <si>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</si>
  <si>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</si>
  <si>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</si>
  <si>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</si>
  <si>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</si>
  <si>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</si>
  <si>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</si>
  <si>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</si>
  <si>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</si>
  <si>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</si>
  <si>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</si>
  <si>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</si>
  <si>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</si>
  <si>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</si>
  <si>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</si>
  <si>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</si>
  <si>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</si>
  <si>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</si>
  <si>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</si>
  <si>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</si>
  <si>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</si>
  <si>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</si>
  <si>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</si>
  <si>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</si>
  <si>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</si>
  <si>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</si>
  <si>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</si>
  <si>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</si>
  <si>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</si>
  <si>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</si>
  <si>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</si>
  <si>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</si>
  <si>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</si>
  <si>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</si>
  <si>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</si>
  <si>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速報値</t>
    <phoneticPr fontId="2"/>
  </si>
  <si>
    <t>（３）２月２８日付速報値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</si>
</sst>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G1" zoomScale="70" zoomScaleNormal="82" zoomScaleSheetLayoutView="70" workbookViewId="0">
      <pane ySplit="5" topLeftCell="A39" activePane="bottomLeft" state="frozen"/>
      <selection pane="bottomLeft" activeCell="CG258" sqref="CG258:CK258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4" t="s">
        <v>65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  <c r="BW4" s="5" t="s">
        <v>69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68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67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66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f t="shared" ref="J6:J11" si="0">SUM(J12,J18,J24,J30,J36,J42,J48,J54,J65,J71,J77,J83,J89,)</f>
        <v>1872693</v>
      </c>
      <c r="K6" s="51"/>
      <c r="L6" s="51"/>
      <c r="M6" s="51"/>
      <c r="N6" s="51"/>
      <c r="O6" s="51">
        <f t="shared" ref="O6:O11" si="1">SUM(O12,O18,O24,O30,O36,O42,O48,O54,O65,O71,O77,O83,O89,)</f>
        <v>1818024</v>
      </c>
      <c r="P6" s="51"/>
      <c r="Q6" s="51"/>
      <c r="R6" s="51"/>
      <c r="S6" s="51"/>
      <c r="T6" s="51">
        <f t="shared" ref="T6:T11" si="2">SUM(T12,T18,T24,T30,T36,T42,T48,T54,T65,T71,T77,T83,T89,)</f>
        <v>2047110</v>
      </c>
      <c r="U6" s="51"/>
      <c r="V6" s="51"/>
      <c r="W6" s="51"/>
      <c r="X6" s="51"/>
      <c r="Y6" s="51">
        <f t="shared" ref="Y6:Y11" si="3">SUM(Y12,Y18,Y24,Y30,Y36,Y42,Y48,Y54,Y65,Y71,Y77,Y83,Y89,)</f>
        <v>1657182</v>
      </c>
      <c r="Z6" s="51"/>
      <c r="AA6" s="51"/>
      <c r="AB6" s="51"/>
      <c r="AC6" s="51"/>
      <c r="AD6" s="51">
        <f t="shared" ref="AD6" si="4">SUM(AD12,AD18,AD24,AD30,AD36,AD42,AD48,AD54,AD65,AD71,AD77,AD83,AD89,)</f>
        <v>2055061</v>
      </c>
      <c r="AE6" s="51"/>
      <c r="AF6" s="51"/>
      <c r="AG6" s="51"/>
      <c r="AH6" s="51"/>
      <c r="AI6" s="51">
        <f t="shared" ref="AI6" si="5">SUM(AI12,AI18,AI24,AI30,AI36,AI42,AI48,AI54,AI65,AI71,AI77,AI83,AI89,)</f>
        <v>2139711</v>
      </c>
      <c r="AJ6" s="51"/>
      <c r="AK6" s="51"/>
      <c r="AL6" s="51"/>
      <c r="AM6" s="51"/>
      <c r="AN6" s="51">
        <f t="shared" ref="AN6" si="6">SUM(AN12,AN18,AN24,AN30,AN36,AN42,AN48,AN54,AN65,AN71,AN77,AN83,AN89,)</f>
        <v>2359404</v>
      </c>
      <c r="AO6" s="51"/>
      <c r="AP6" s="51"/>
      <c r="AQ6" s="51"/>
      <c r="AR6" s="51"/>
      <c r="AS6" s="51">
        <f t="shared" ref="AS6" si="7">SUM(AS12,AS18,AS24,AS30,AS36,AS42,AS48,AS54,AS65,AS71,AS77,AS83,AS89,)</f>
        <v>2670409</v>
      </c>
      <c r="AT6" s="51"/>
      <c r="AU6" s="51"/>
      <c r="AV6" s="51"/>
      <c r="AW6" s="51"/>
      <c r="AX6" s="51">
        <f t="shared" ref="AX6" si="8">SUM(AX12,AX18,AX24,AX30,AX36,AX42,AX48,AX54,AX65,AX71,AX77,AX83,AX89,)</f>
        <v>2401931</v>
      </c>
      <c r="AY6" s="51"/>
      <c r="AZ6" s="51"/>
      <c r="BA6" s="51"/>
      <c r="BB6" s="51"/>
      <c r="BC6" s="51">
        <f t="shared" ref="BC6" si="9">SUM(BC12,BC18,BC24,BC30,BC36,BC42,BC48,BC54,BC65,BC71,BC77,BC83,BC89,)</f>
        <v>2285060</v>
      </c>
      <c r="BD6" s="51"/>
      <c r="BE6" s="51"/>
      <c r="BF6" s="51"/>
      <c r="BG6" s="51"/>
      <c r="BH6" s="51">
        <f t="shared" ref="BH6:BH11" si="10">SUM(BH12,BH18,BH24,BH30,BH36,BH42,BH48,BH54,BH65,BH71,BH77,BH83,BH89,)</f>
        <v>1957011</v>
      </c>
      <c r="BI6" s="51"/>
      <c r="BJ6" s="51"/>
      <c r="BK6" s="51"/>
      <c r="BL6" s="51"/>
      <c r="BM6" s="44">
        <f>SUM(BM12,BM18,BM24,BM30,BM36,BM42,BM48,BM65,BM71,BM77,BM83,BM89,,)</f>
        <v>1830923</v>
      </c>
      <c r="BN6" s="45"/>
      <c r="BO6" s="45"/>
      <c r="BP6" s="45"/>
      <c r="BQ6" s="46"/>
      <c r="BR6" s="44">
        <f>SUM(J6:BQ6)</f>
        <v>25094519</v>
      </c>
      <c r="BS6" s="45"/>
      <c r="BT6" s="45"/>
      <c r="BU6" s="45"/>
      <c r="BV6" s="46"/>
      <c r="BW6" s="51">
        <f>SUM(BW12,BW18,BW24,BW30,BW36,BW42,BW48,BW54,BW65,BW71,BW77,BW83,BW89)</f>
        <v>1904827</v>
      </c>
      <c r="BX6" s="51"/>
      <c r="BY6" s="51"/>
      <c r="BZ6" s="51"/>
      <c r="CA6" s="51"/>
      <c r="CB6" s="51">
        <f>SUM(CB12,CB18,CB24,CB30,CB36,CB42,CB48,CB54,CB65,CB71,CB77,CB83,CB89)</f>
        <v>1944276</v>
      </c>
      <c r="CC6" s="51"/>
      <c r="CD6" s="51"/>
      <c r="CE6" s="51"/>
      <c r="CF6" s="51"/>
      <c r="CG6" s="51"/>
      <c r="CH6" s="51"/>
      <c r="CI6" s="51"/>
      <c r="CJ6" s="51"/>
      <c r="CK6" s="51"/>
      <c r="CL6" s="51">
        <f>SUM(Y6:BQ6,BW6:CK6)</f>
        <v>23205795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f t="shared" si="0"/>
        <v>345273</v>
      </c>
      <c r="K7" s="24"/>
      <c r="L7" s="24"/>
      <c r="M7" s="24"/>
      <c r="N7" s="24"/>
      <c r="O7" s="24">
        <f t="shared" si="1"/>
        <v>331582</v>
      </c>
      <c r="P7" s="24"/>
      <c r="Q7" s="24"/>
      <c r="R7" s="24"/>
      <c r="S7" s="24"/>
      <c r="T7" s="24">
        <f t="shared" si="2"/>
        <v>263582</v>
      </c>
      <c r="U7" s="24"/>
      <c r="V7" s="24"/>
      <c r="W7" s="24"/>
      <c r="X7" s="24"/>
      <c r="Y7" s="24">
        <f t="shared" si="3"/>
        <v>213396</v>
      </c>
      <c r="Z7" s="24"/>
      <c r="AA7" s="24"/>
      <c r="AB7" s="24"/>
      <c r="AC7" s="24"/>
      <c r="AD7" s="24">
        <f t="shared" ref="AD7" si="11">SUM(AD13,AD19,AD25,AD31,AD37,AD43,AD49,AD55,AD66,AD72,AD78,AD84,AD90,)</f>
        <v>243830</v>
      </c>
      <c r="AE7" s="24"/>
      <c r="AF7" s="24"/>
      <c r="AG7" s="24"/>
      <c r="AH7" s="24"/>
      <c r="AI7" s="24">
        <f t="shared" ref="AI7" si="12">SUM(AI13,AI19,AI25,AI31,AI37,AI43,AI49,AI55,AI66,AI72,AI78,AI84,AI90,)</f>
        <v>247150</v>
      </c>
      <c r="AJ7" s="24"/>
      <c r="AK7" s="24"/>
      <c r="AL7" s="24"/>
      <c r="AM7" s="24"/>
      <c r="AN7" s="24">
        <f t="shared" ref="AN7" si="13">SUM(AN13,AN19,AN25,AN31,AN37,AN43,AN49,AN55,AN66,AN72,AN78,AN84,AN90,)</f>
        <v>355688</v>
      </c>
      <c r="AO7" s="24"/>
      <c r="AP7" s="24"/>
      <c r="AQ7" s="24"/>
      <c r="AR7" s="24"/>
      <c r="AS7" s="24">
        <f t="shared" ref="AS7" si="14">SUM(AS13,AS19,AS25,AS31,AS37,AS43,AS49,AS55,AS66,AS72,AS78,AS84,AS90,)</f>
        <v>358403</v>
      </c>
      <c r="AT7" s="24"/>
      <c r="AU7" s="24"/>
      <c r="AV7" s="24"/>
      <c r="AW7" s="24"/>
      <c r="AX7" s="24">
        <f t="shared" ref="AX7" si="15">SUM(AX13,AX19,AX25,AX31,AX37,AX43,AX49,AX55,AX66,AX72,AX78,AX84,AX90,)</f>
        <v>254512</v>
      </c>
      <c r="AY7" s="24"/>
      <c r="AZ7" s="24"/>
      <c r="BA7" s="24"/>
      <c r="BB7" s="24"/>
      <c r="BC7" s="24">
        <f t="shared" ref="BC7" si="16">SUM(BC13,BC19,BC25,BC31,BC37,BC43,BC49,BC55,BC66,BC72,BC78,BC84,BC90,)</f>
        <v>294480</v>
      </c>
      <c r="BD7" s="24"/>
      <c r="BE7" s="24"/>
      <c r="BF7" s="24"/>
      <c r="BG7" s="24"/>
      <c r="BH7" s="24">
        <f t="shared" si="10"/>
        <v>272754</v>
      </c>
      <c r="BI7" s="24"/>
      <c r="BJ7" s="24"/>
      <c r="BK7" s="24"/>
      <c r="BL7" s="24"/>
      <c r="BM7" s="37">
        <f>SUM(BM13,BM19,BM25,BM31,BM37,BM43,BM49,BM66,BM72,BM78,BM84,BM90,)</f>
        <v>378371</v>
      </c>
      <c r="BN7" s="38"/>
      <c r="BO7" s="38"/>
      <c r="BP7" s="38"/>
      <c r="BQ7" s="39"/>
      <c r="BR7" s="37">
        <f>SUM(J7:BQ7)</f>
        <v>3559021</v>
      </c>
      <c r="BS7" s="38"/>
      <c r="BT7" s="38"/>
      <c r="BU7" s="38"/>
      <c r="BV7" s="39"/>
      <c r="BW7" s="24">
        <f>SUM(BW13,BW19,BW25,BW31,BW37,BW43,BW49,BW55,BW66,BW72,BW78,BW84,BW90)</f>
        <v>398614</v>
      </c>
      <c r="BX7" s="24"/>
      <c r="BY7" s="24"/>
      <c r="BZ7" s="24"/>
      <c r="CA7" s="24"/>
      <c r="CB7" s="24">
        <f>SUM(CB13,CB19,CB25,CB31,CB37,CB43,CB49,CB55,CB66,CB72,CB78,CB84,CB90)</f>
        <v>394647</v>
      </c>
      <c r="CC7" s="24"/>
      <c r="CD7" s="24"/>
      <c r="CE7" s="24"/>
      <c r="CF7" s="24"/>
      <c r="CG7" s="24">
        <f>SUM(CG13,CG19,CG25,CG31,CG37,CG43,CG49,CG55,CG66,CG72,CG78,CG84,CG90)</f>
        <v>0</v>
      </c>
      <c r="CH7" s="24"/>
      <c r="CI7" s="24"/>
      <c r="CJ7" s="24"/>
      <c r="CK7" s="24"/>
      <c r="CL7" s="7">
        <f t="shared" ref="CL7:CL59" si="17">SUM(Y7:BQ7,BW7:CK7)</f>
        <v>3411845</v>
      </c>
      <c r="CM7" s="8"/>
      <c r="CN7" s="8"/>
      <c r="CO7" s="8"/>
      <c r="CP7" s="9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f t="shared" si="0"/>
        <v>2217966</v>
      </c>
      <c r="K8" s="25"/>
      <c r="L8" s="25"/>
      <c r="M8" s="25"/>
      <c r="N8" s="25"/>
      <c r="O8" s="25">
        <f t="shared" si="1"/>
        <v>2149606</v>
      </c>
      <c r="P8" s="25"/>
      <c r="Q8" s="25"/>
      <c r="R8" s="25"/>
      <c r="S8" s="25"/>
      <c r="T8" s="25">
        <f t="shared" si="2"/>
        <v>2310692</v>
      </c>
      <c r="U8" s="25"/>
      <c r="V8" s="25"/>
      <c r="W8" s="25"/>
      <c r="X8" s="25"/>
      <c r="Y8" s="25">
        <f t="shared" si="3"/>
        <v>1870578</v>
      </c>
      <c r="Z8" s="25"/>
      <c r="AA8" s="25"/>
      <c r="AB8" s="25"/>
      <c r="AC8" s="25"/>
      <c r="AD8" s="25">
        <f t="shared" ref="AD8" si="18">SUM(AD14,AD20,AD26,AD32,AD38,AD44,AD50,AD56,AD67,AD73,AD79,AD85,AD91,)</f>
        <v>2298891</v>
      </c>
      <c r="AE8" s="25"/>
      <c r="AF8" s="25"/>
      <c r="AG8" s="25"/>
      <c r="AH8" s="25"/>
      <c r="AI8" s="25">
        <f t="shared" ref="AI8" si="19">SUM(AI14,AI20,AI26,AI32,AI38,AI44,AI50,AI56,AI67,AI73,AI79,AI85,AI91,)</f>
        <v>2386861</v>
      </c>
      <c r="AJ8" s="25"/>
      <c r="AK8" s="25"/>
      <c r="AL8" s="25"/>
      <c r="AM8" s="25"/>
      <c r="AN8" s="25">
        <f t="shared" ref="AN8" si="20">SUM(AN14,AN20,AN26,AN32,AN38,AN44,AN50,AN56,AN67,AN73,AN79,AN85,AN91,)</f>
        <v>2715092</v>
      </c>
      <c r="AO8" s="25"/>
      <c r="AP8" s="25"/>
      <c r="AQ8" s="25"/>
      <c r="AR8" s="25"/>
      <c r="AS8" s="25">
        <f t="shared" ref="AS8" si="21">SUM(AS14,AS20,AS26,AS32,AS38,AS44,AS50,AS56,AS67,AS73,AS79,AS85,AS91,)</f>
        <v>3028812</v>
      </c>
      <c r="AT8" s="25"/>
      <c r="AU8" s="25"/>
      <c r="AV8" s="25"/>
      <c r="AW8" s="25"/>
      <c r="AX8" s="25">
        <f t="shared" ref="AX8" si="22">SUM(AX14,AX20,AX26,AX32,AX38,AX44,AX50,AX56,AX67,AX73,AX79,AX85,AX91,)</f>
        <v>2656443</v>
      </c>
      <c r="AY8" s="25"/>
      <c r="AZ8" s="25"/>
      <c r="BA8" s="25"/>
      <c r="BB8" s="25"/>
      <c r="BC8" s="25">
        <f t="shared" ref="BC8" si="23">SUM(BC14,BC20,BC26,BC32,BC38,BC44,BC50,BC56,BC67,BC73,BC79,BC85,BC91,)</f>
        <v>2579540</v>
      </c>
      <c r="BD8" s="25"/>
      <c r="BE8" s="25"/>
      <c r="BF8" s="25"/>
      <c r="BG8" s="25"/>
      <c r="BH8" s="25">
        <f t="shared" si="10"/>
        <v>2229765</v>
      </c>
      <c r="BI8" s="25"/>
      <c r="BJ8" s="25"/>
      <c r="BK8" s="25"/>
      <c r="BL8" s="25"/>
      <c r="BM8" s="31">
        <f>SUM(BM6:BQ7)</f>
        <v>2209294</v>
      </c>
      <c r="BN8" s="32"/>
      <c r="BO8" s="32"/>
      <c r="BP8" s="32"/>
      <c r="BQ8" s="33"/>
      <c r="BR8" s="31">
        <f>SUM(BR6:BV7)</f>
        <v>28653540</v>
      </c>
      <c r="BS8" s="32"/>
      <c r="BT8" s="32"/>
      <c r="BU8" s="32"/>
      <c r="BV8" s="33"/>
      <c r="BW8" s="40">
        <f>SUM(BW6:CA7)</f>
        <v>2303441</v>
      </c>
      <c r="BX8" s="40"/>
      <c r="BY8" s="40"/>
      <c r="BZ8" s="40"/>
      <c r="CA8" s="40"/>
      <c r="CB8" s="40">
        <f>SUM(CB6:CF7)</f>
        <v>2338923</v>
      </c>
      <c r="CC8" s="40"/>
      <c r="CD8" s="40"/>
      <c r="CE8" s="40"/>
      <c r="CF8" s="40"/>
      <c r="CG8" s="40">
        <f>SUM(CG6:CK7)</f>
        <v>0</v>
      </c>
      <c r="CH8" s="40"/>
      <c r="CI8" s="40"/>
      <c r="CJ8" s="40"/>
      <c r="CK8" s="40"/>
      <c r="CL8" s="27">
        <f t="shared" si="17"/>
        <v>26617640</v>
      </c>
      <c r="CM8" s="28"/>
      <c r="CN8" s="28"/>
      <c r="CO8" s="28"/>
      <c r="CP8" s="29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f t="shared" si="0"/>
        <v>12044174</v>
      </c>
      <c r="K9" s="24"/>
      <c r="L9" s="24"/>
      <c r="M9" s="24"/>
      <c r="N9" s="24"/>
      <c r="O9" s="24">
        <f t="shared" si="1"/>
        <v>12869153</v>
      </c>
      <c r="P9" s="24"/>
      <c r="Q9" s="24"/>
      <c r="R9" s="24"/>
      <c r="S9" s="24"/>
      <c r="T9" s="24">
        <f t="shared" si="2"/>
        <v>15289151</v>
      </c>
      <c r="U9" s="24"/>
      <c r="V9" s="24"/>
      <c r="W9" s="24"/>
      <c r="X9" s="24"/>
      <c r="Y9" s="24">
        <f t="shared" si="3"/>
        <v>14008493</v>
      </c>
      <c r="Z9" s="24"/>
      <c r="AA9" s="24"/>
      <c r="AB9" s="24"/>
      <c r="AC9" s="24"/>
      <c r="AD9" s="24">
        <f t="shared" ref="AD9" si="24">SUM(AD15,AD21,AD27,AD33,AD39,AD45,AD51,AD57,AD68,AD74,AD80,AD86,AD92,)</f>
        <v>13399658</v>
      </c>
      <c r="AE9" s="24"/>
      <c r="AF9" s="24"/>
      <c r="AG9" s="24"/>
      <c r="AH9" s="24"/>
      <c r="AI9" s="24">
        <f t="shared" ref="AI9" si="25">SUM(AI15,AI21,AI27,AI33,AI39,AI45,AI51,AI57,AI68,AI74,AI80,AI86,AI92,)</f>
        <v>14903214</v>
      </c>
      <c r="AJ9" s="24"/>
      <c r="AK9" s="24"/>
      <c r="AL9" s="24"/>
      <c r="AM9" s="24"/>
      <c r="AN9" s="24">
        <f t="shared" ref="AN9" si="26">SUM(AN15,AN21,AN27,AN33,AN39,AN45,AN51,AN57,AN68,AN74,AN80,AN86,AN92,)</f>
        <v>19508415</v>
      </c>
      <c r="AO9" s="24"/>
      <c r="AP9" s="24"/>
      <c r="AQ9" s="24"/>
      <c r="AR9" s="24"/>
      <c r="AS9" s="24">
        <f t="shared" ref="AS9" si="27">SUM(AS15,AS21,AS27,AS33,AS39,AS45,AS51,AS57,AS68,AS74,AS80,AS86,AS92,)</f>
        <v>19883524</v>
      </c>
      <c r="AT9" s="24"/>
      <c r="AU9" s="24"/>
      <c r="AV9" s="24"/>
      <c r="AW9" s="24"/>
      <c r="AX9" s="24">
        <f t="shared" ref="AX9" si="28">SUM(AX15,AX21,AX27,AX33,AX39,AX45,AX51,AX57,AX68,AX74,AX80,AX86,AX92,)</f>
        <v>19667672</v>
      </c>
      <c r="AY9" s="24"/>
      <c r="AZ9" s="24"/>
      <c r="BA9" s="24"/>
      <c r="BB9" s="24"/>
      <c r="BC9" s="24">
        <f t="shared" ref="BC9" si="29">SUM(BC15,BC21,BC27,BC33,BC39,BC45,BC51,BC57,BC68,BC74,BC80,BC86,BC92,)</f>
        <v>19615420</v>
      </c>
      <c r="BD9" s="24"/>
      <c r="BE9" s="24"/>
      <c r="BF9" s="24"/>
      <c r="BG9" s="24"/>
      <c r="BH9" s="24">
        <f t="shared" si="10"/>
        <v>17382557</v>
      </c>
      <c r="BI9" s="24"/>
      <c r="BJ9" s="24"/>
      <c r="BK9" s="24"/>
      <c r="BL9" s="24"/>
      <c r="BM9" s="34">
        <f>SUM(BM15,BM21,BM27,BM33,BM39,BM45,BM51,BM68,BM74,BM80,BM86,BM92)</f>
        <v>19859598</v>
      </c>
      <c r="BN9" s="35"/>
      <c r="BO9" s="35"/>
      <c r="BP9" s="35"/>
      <c r="BQ9" s="36"/>
      <c r="BR9" s="34">
        <f>SUM(J9:BQ9)</f>
        <v>198431029</v>
      </c>
      <c r="BS9" s="35"/>
      <c r="BT9" s="35"/>
      <c r="BU9" s="35"/>
      <c r="BV9" s="36"/>
      <c r="BW9" s="23">
        <f>SUM(BW15,BW21,BW27,BW33,BW39,BW45,BW51,,BW57,BW68,BW74,BW80,BW86,BW92,)</f>
        <v>11893683</v>
      </c>
      <c r="BX9" s="23"/>
      <c r="BY9" s="23"/>
      <c r="BZ9" s="23"/>
      <c r="CA9" s="23"/>
      <c r="CB9" s="23">
        <f>SUM(CB15,CB21,CB27,CB33,CB39,CB45,CB51,,CB57,CB68,CB74,CB80,CB86,CB92,)</f>
        <v>12244687</v>
      </c>
      <c r="CC9" s="23"/>
      <c r="CD9" s="23"/>
      <c r="CE9" s="23"/>
      <c r="CF9" s="23"/>
      <c r="CG9" s="23"/>
      <c r="CH9" s="23"/>
      <c r="CI9" s="23"/>
      <c r="CJ9" s="23"/>
      <c r="CK9" s="23"/>
      <c r="CL9" s="14">
        <f t="shared" si="17"/>
        <v>182366921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f t="shared" si="0"/>
        <v>901154</v>
      </c>
      <c r="K10" s="24"/>
      <c r="L10" s="24"/>
      <c r="M10" s="24"/>
      <c r="N10" s="24"/>
      <c r="O10" s="24">
        <f t="shared" si="1"/>
        <v>877422</v>
      </c>
      <c r="P10" s="24"/>
      <c r="Q10" s="24"/>
      <c r="R10" s="24"/>
      <c r="S10" s="24"/>
      <c r="T10" s="24">
        <f t="shared" si="2"/>
        <v>943119</v>
      </c>
      <c r="U10" s="24"/>
      <c r="V10" s="24"/>
      <c r="W10" s="24"/>
      <c r="X10" s="24"/>
      <c r="Y10" s="24">
        <f t="shared" si="3"/>
        <v>911365</v>
      </c>
      <c r="Z10" s="24"/>
      <c r="AA10" s="24"/>
      <c r="AB10" s="24"/>
      <c r="AC10" s="24"/>
      <c r="AD10" s="24">
        <f t="shared" ref="AD10" si="30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31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32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3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4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5">SUM(BC16,BC22,BC28,BC34,BC40,BC46,BC52,BC58,BC69,BC75,BC81,BC87,BC93,)</f>
        <v>1256615</v>
      </c>
      <c r="BD10" s="24"/>
      <c r="BE10" s="24"/>
      <c r="BF10" s="24"/>
      <c r="BG10" s="24"/>
      <c r="BH10" s="24">
        <f t="shared" si="10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7">
        <f>SUM(BW16,BW22,BW28,BW34,BW40,BW46,BW52,BW58,BW69,BW75,BW81,BW87,BW93)</f>
        <v>1880336</v>
      </c>
      <c r="BX10" s="8"/>
      <c r="BY10" s="8"/>
      <c r="BZ10" s="8"/>
      <c r="CA10" s="9"/>
      <c r="CB10" s="7">
        <f>SUM(CB16,CB22,CB28,CB34,CB40,CB46,CB52,CB58,CB69,CB75,CB81,CB87,CB93)</f>
        <v>2787530</v>
      </c>
      <c r="CC10" s="8"/>
      <c r="CD10" s="8"/>
      <c r="CE10" s="8"/>
      <c r="CF10" s="9"/>
      <c r="CG10" s="7">
        <f>SUM(CG16,CG22,CG28,CG34,CG40,CG46,CG52,CG58,CG69,CG75,CG81,CG87,CG93)</f>
        <v>0</v>
      </c>
      <c r="CH10" s="8"/>
      <c r="CI10" s="8"/>
      <c r="CJ10" s="8"/>
      <c r="CK10" s="9"/>
      <c r="CL10" s="7">
        <f t="shared" si="17"/>
        <v>14789215</v>
      </c>
      <c r="CM10" s="8"/>
      <c r="CN10" s="8"/>
      <c r="CO10" s="8"/>
      <c r="CP10" s="9"/>
    </row>
    <row r="11" spans="1:94" ht="13.7" customHeight="1" thickBot="1" x14ac:dyDescent="0.2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f t="shared" si="0"/>
        <v>12945328</v>
      </c>
      <c r="K11" s="40"/>
      <c r="L11" s="40"/>
      <c r="M11" s="40"/>
      <c r="N11" s="40"/>
      <c r="O11" s="40">
        <f t="shared" si="1"/>
        <v>13746575</v>
      </c>
      <c r="P11" s="40"/>
      <c r="Q11" s="40"/>
      <c r="R11" s="40"/>
      <c r="S11" s="40"/>
      <c r="T11" s="40">
        <f t="shared" si="2"/>
        <v>16232270</v>
      </c>
      <c r="U11" s="40"/>
      <c r="V11" s="40"/>
      <c r="W11" s="40"/>
      <c r="X11" s="40"/>
      <c r="Y11" s="40">
        <f t="shared" si="3"/>
        <v>14919858</v>
      </c>
      <c r="Z11" s="40"/>
      <c r="AA11" s="40"/>
      <c r="AB11" s="40"/>
      <c r="AC11" s="40"/>
      <c r="AD11" s="40">
        <f t="shared" ref="AD11" si="36">SUM(AD17,AD23,AD29,AD35,AD41,AD47,AD53,AD59,AD70,AD76,AD82,AD88,AD94,)</f>
        <v>14323861</v>
      </c>
      <c r="AE11" s="40"/>
      <c r="AF11" s="40"/>
      <c r="AG11" s="40"/>
      <c r="AH11" s="40"/>
      <c r="AI11" s="40">
        <f t="shared" ref="AI11" si="37">SUM(AI17,AI23,AI29,AI35,AI41,AI47,AI53,AI59,AI70,AI76,AI82,AI88,AI94,)</f>
        <v>15769281</v>
      </c>
      <c r="AJ11" s="40"/>
      <c r="AK11" s="40"/>
      <c r="AL11" s="40"/>
      <c r="AM11" s="40"/>
      <c r="AN11" s="40">
        <f t="shared" ref="AN11" si="38">SUM(AN17,AN23,AN29,AN35,AN41,AN47,AN53,AN59,AN70,AN76,AN82,AN88,AN94,)</f>
        <v>20395460</v>
      </c>
      <c r="AO11" s="40"/>
      <c r="AP11" s="40"/>
      <c r="AQ11" s="40"/>
      <c r="AR11" s="40"/>
      <c r="AS11" s="40">
        <f t="shared" ref="AS11" si="39">SUM(AS17,AS23,AS29,AS35,AS41,AS47,AS53,AS59,AS70,AS76,AS82,AS88,AS94,)</f>
        <v>20879452</v>
      </c>
      <c r="AT11" s="40"/>
      <c r="AU11" s="40"/>
      <c r="AV11" s="40"/>
      <c r="AW11" s="40"/>
      <c r="AX11" s="40">
        <f t="shared" ref="AX11" si="40">SUM(AX17,AX23,AX29,AX35,AX41,AX47,AX53,AX59,AX70,AX76,AX82,AX88,AX94,)</f>
        <v>20824525</v>
      </c>
      <c r="AY11" s="40"/>
      <c r="AZ11" s="40"/>
      <c r="BA11" s="40"/>
      <c r="BB11" s="40"/>
      <c r="BC11" s="40">
        <f t="shared" ref="BC11" si="41">SUM(BC17,BC23,BC29,BC35,BC41,BC47,BC53,BC59,BC70,BC76,BC82,BC88,BC94,)</f>
        <v>20872035</v>
      </c>
      <c r="BD11" s="40"/>
      <c r="BE11" s="40"/>
      <c r="BF11" s="40"/>
      <c r="BG11" s="40"/>
      <c r="BH11" s="40">
        <f t="shared" si="10"/>
        <v>18712392</v>
      </c>
      <c r="BI11" s="40"/>
      <c r="BJ11" s="40"/>
      <c r="BK11" s="40"/>
      <c r="BL11" s="40"/>
      <c r="BM11" s="31">
        <f>SUM(BM9:BQ10)</f>
        <v>21653036</v>
      </c>
      <c r="BN11" s="32"/>
      <c r="BO11" s="32"/>
      <c r="BP11" s="32"/>
      <c r="BQ11" s="33"/>
      <c r="BR11" s="31">
        <f>SUM(BR9:BV10)</f>
        <v>211274073</v>
      </c>
      <c r="BS11" s="32"/>
      <c r="BT11" s="32"/>
      <c r="BU11" s="32"/>
      <c r="BV11" s="33"/>
      <c r="BW11" s="27">
        <f>SUM(BW9:CA10)</f>
        <v>13774019</v>
      </c>
      <c r="BX11" s="28"/>
      <c r="BY11" s="28"/>
      <c r="BZ11" s="28"/>
      <c r="CA11" s="29"/>
      <c r="CB11" s="27">
        <f>SUM(CB9:CF10)</f>
        <v>15032217</v>
      </c>
      <c r="CC11" s="28"/>
      <c r="CD11" s="28"/>
      <c r="CE11" s="28"/>
      <c r="CF11" s="29"/>
      <c r="CG11" s="27">
        <f>SUM(CG9:CK10)</f>
        <v>0</v>
      </c>
      <c r="CH11" s="28"/>
      <c r="CI11" s="28"/>
      <c r="CJ11" s="28"/>
      <c r="CK11" s="29"/>
      <c r="CL11" s="27">
        <f t="shared" si="17"/>
        <v>197156136</v>
      </c>
      <c r="CM11" s="28"/>
      <c r="CN11" s="28"/>
      <c r="CO11" s="28"/>
      <c r="CP11" s="2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44">
        <f t="shared" ref="BR12:BR13" si="42">SUM(J12:BQ12)</f>
        <v>19428246</v>
      </c>
      <c r="BS12" s="45"/>
      <c r="BT12" s="45"/>
      <c r="BU12" s="45"/>
      <c r="BV12" s="46"/>
      <c r="BW12" s="14">
        <v>1501624</v>
      </c>
      <c r="BX12" s="15"/>
      <c r="BY12" s="15"/>
      <c r="BZ12" s="15"/>
      <c r="CA12" s="16"/>
      <c r="CB12" s="14">
        <v>1539681</v>
      </c>
      <c r="CC12" s="15"/>
      <c r="CD12" s="15"/>
      <c r="CE12" s="15"/>
      <c r="CF12" s="16"/>
      <c r="CG12" s="14"/>
      <c r="CH12" s="15"/>
      <c r="CI12" s="15"/>
      <c r="CJ12" s="15"/>
      <c r="CK12" s="16"/>
      <c r="CL12" s="14">
        <f t="shared" si="17"/>
        <v>17939154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359070</v>
      </c>
      <c r="BN13" s="42"/>
      <c r="BO13" s="42"/>
      <c r="BP13" s="42"/>
      <c r="BQ13" s="43"/>
      <c r="BR13" s="37">
        <f t="shared" si="42"/>
        <v>3290366</v>
      </c>
      <c r="BS13" s="38"/>
      <c r="BT13" s="38"/>
      <c r="BU13" s="38"/>
      <c r="BV13" s="39"/>
      <c r="BW13" s="58">
        <v>379700</v>
      </c>
      <c r="BX13" s="59"/>
      <c r="BY13" s="59"/>
      <c r="BZ13" s="59"/>
      <c r="CA13" s="60"/>
      <c r="CB13" s="58">
        <v>368300</v>
      </c>
      <c r="CC13" s="59"/>
      <c r="CD13" s="59"/>
      <c r="CE13" s="59"/>
      <c r="CF13" s="60"/>
      <c r="CG13" s="58"/>
      <c r="CH13" s="59"/>
      <c r="CI13" s="59"/>
      <c r="CJ13" s="59"/>
      <c r="CK13" s="60"/>
      <c r="CL13" s="7">
        <f t="shared" si="17"/>
        <v>3181749</v>
      </c>
      <c r="CM13" s="8"/>
      <c r="CN13" s="8"/>
      <c r="CO13" s="8"/>
      <c r="CP13" s="9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f>SUM(J12,J13)</f>
        <v>1800172</v>
      </c>
      <c r="K14" s="40"/>
      <c r="L14" s="40"/>
      <c r="M14" s="40"/>
      <c r="N14" s="40"/>
      <c r="O14" s="40">
        <f t="shared" ref="O14" si="43">SUM(O12,O13)</f>
        <v>1733714</v>
      </c>
      <c r="P14" s="40"/>
      <c r="Q14" s="40"/>
      <c r="R14" s="40"/>
      <c r="S14" s="40"/>
      <c r="T14" s="40">
        <f t="shared" ref="T14" si="44">SUM(T12,T13)</f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5">SUM(AD12,AD13)</f>
        <v>1826453</v>
      </c>
      <c r="AE14" s="40"/>
      <c r="AF14" s="40"/>
      <c r="AG14" s="40"/>
      <c r="AH14" s="40"/>
      <c r="AI14" s="40">
        <f t="shared" ref="AI14" si="46">SUM(AI12,AI13)</f>
        <v>1874800</v>
      </c>
      <c r="AJ14" s="40"/>
      <c r="AK14" s="40"/>
      <c r="AL14" s="40"/>
      <c r="AM14" s="40"/>
      <c r="AN14" s="40">
        <f t="shared" ref="AN14" si="47">SUM(AN12,AN13)</f>
        <v>2099755</v>
      </c>
      <c r="AO14" s="40"/>
      <c r="AP14" s="40"/>
      <c r="AQ14" s="40"/>
      <c r="AR14" s="40"/>
      <c r="AS14" s="40">
        <f t="shared" ref="AS14" si="48">SUM(AS12,AS13)</f>
        <v>2325089</v>
      </c>
      <c r="AT14" s="40"/>
      <c r="AU14" s="40"/>
      <c r="AV14" s="40"/>
      <c r="AW14" s="40"/>
      <c r="AX14" s="40">
        <f t="shared" ref="AX14" si="49">SUM(AX12,AX13)</f>
        <v>2065332</v>
      </c>
      <c r="AY14" s="40"/>
      <c r="AZ14" s="40"/>
      <c r="BA14" s="40"/>
      <c r="BB14" s="40"/>
      <c r="BC14" s="40">
        <f t="shared" ref="BC14" si="50">SUM(BC12,BC13)</f>
        <v>2035532</v>
      </c>
      <c r="BD14" s="40"/>
      <c r="BE14" s="40"/>
      <c r="BF14" s="40"/>
      <c r="BG14" s="40"/>
      <c r="BH14" s="40">
        <f t="shared" ref="BH14" si="51">SUM(BH12,BH13)</f>
        <v>1793602</v>
      </c>
      <c r="BI14" s="40"/>
      <c r="BJ14" s="40"/>
      <c r="BK14" s="40"/>
      <c r="BL14" s="40"/>
      <c r="BM14" s="31">
        <f>SUM(BM12:BQ13)</f>
        <v>1815244</v>
      </c>
      <c r="BN14" s="32"/>
      <c r="BO14" s="32"/>
      <c r="BP14" s="32"/>
      <c r="BQ14" s="33"/>
      <c r="BR14" s="31">
        <f t="shared" ref="BR14" si="52">SUM(BR12:BV13)</f>
        <v>22718612</v>
      </c>
      <c r="BS14" s="32"/>
      <c r="BT14" s="32"/>
      <c r="BU14" s="32"/>
      <c r="BV14" s="33"/>
      <c r="BW14" s="27">
        <f>SUM(BW12:CA13)</f>
        <v>1881324</v>
      </c>
      <c r="BX14" s="28"/>
      <c r="BY14" s="28"/>
      <c r="BZ14" s="28"/>
      <c r="CA14" s="29"/>
      <c r="CB14" s="27">
        <f>SUM(CB12:CF13)</f>
        <v>1907981</v>
      </c>
      <c r="CC14" s="28"/>
      <c r="CD14" s="28"/>
      <c r="CE14" s="28"/>
      <c r="CF14" s="29"/>
      <c r="CG14" s="27">
        <f>SUM(CG12:CK13)</f>
        <v>0</v>
      </c>
      <c r="CH14" s="28"/>
      <c r="CI14" s="28"/>
      <c r="CJ14" s="28"/>
      <c r="CK14" s="29"/>
      <c r="CL14" s="27">
        <f t="shared" si="17"/>
        <v>21120903</v>
      </c>
      <c r="CM14" s="28"/>
      <c r="CN14" s="28"/>
      <c r="CO14" s="28"/>
      <c r="CP14" s="2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12704256</v>
      </c>
      <c r="Z15" s="15"/>
      <c r="AA15" s="15"/>
      <c r="AB15" s="15"/>
      <c r="AC15" s="16"/>
      <c r="AD15" s="14">
        <v>11997713</v>
      </c>
      <c r="AE15" s="15"/>
      <c r="AF15" s="15"/>
      <c r="AG15" s="15"/>
      <c r="AH15" s="16"/>
      <c r="AI15" s="14">
        <v>13304912</v>
      </c>
      <c r="AJ15" s="15"/>
      <c r="AK15" s="15"/>
      <c r="AL15" s="15"/>
      <c r="AM15" s="16"/>
      <c r="AN15" s="14">
        <v>17546501</v>
      </c>
      <c r="AO15" s="15"/>
      <c r="AP15" s="15"/>
      <c r="AQ15" s="15"/>
      <c r="AR15" s="16"/>
      <c r="AS15" s="14">
        <v>17721577</v>
      </c>
      <c r="AT15" s="15"/>
      <c r="AU15" s="15"/>
      <c r="AV15" s="15"/>
      <c r="AW15" s="16"/>
      <c r="AX15" s="14">
        <v>17584197</v>
      </c>
      <c r="AY15" s="15"/>
      <c r="AZ15" s="15"/>
      <c r="BA15" s="15"/>
      <c r="BB15" s="16"/>
      <c r="BC15" s="14">
        <v>17686911</v>
      </c>
      <c r="BD15" s="15"/>
      <c r="BE15" s="15"/>
      <c r="BF15" s="15"/>
      <c r="BG15" s="16"/>
      <c r="BH15" s="23">
        <v>15979900</v>
      </c>
      <c r="BI15" s="23"/>
      <c r="BJ15" s="23"/>
      <c r="BK15" s="23"/>
      <c r="BL15" s="23"/>
      <c r="BM15" s="34">
        <v>17846722</v>
      </c>
      <c r="BN15" s="35"/>
      <c r="BO15" s="35"/>
      <c r="BP15" s="35"/>
      <c r="BQ15" s="36"/>
      <c r="BR15" s="34">
        <f t="shared" ref="BR15:BR16" si="53">SUM(J15:BQ15)</f>
        <v>178902980</v>
      </c>
      <c r="BS15" s="35"/>
      <c r="BT15" s="35"/>
      <c r="BU15" s="35"/>
      <c r="BV15" s="36"/>
      <c r="BW15" s="14">
        <v>10793723</v>
      </c>
      <c r="BX15" s="15"/>
      <c r="BY15" s="15"/>
      <c r="BZ15" s="15"/>
      <c r="CA15" s="16"/>
      <c r="CB15" s="14">
        <v>11188142</v>
      </c>
      <c r="CC15" s="15"/>
      <c r="CD15" s="15"/>
      <c r="CE15" s="15"/>
      <c r="CF15" s="16"/>
      <c r="CG15" s="14"/>
      <c r="CH15" s="15"/>
      <c r="CI15" s="15"/>
      <c r="CJ15" s="15"/>
      <c r="CK15" s="16"/>
      <c r="CL15" s="14">
        <f t="shared" si="17"/>
        <v>164354554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53"/>
        <v>12843044</v>
      </c>
      <c r="BS16" s="38"/>
      <c r="BT16" s="38"/>
      <c r="BU16" s="38"/>
      <c r="BV16" s="39"/>
      <c r="BW16" s="58">
        <v>1880336</v>
      </c>
      <c r="BX16" s="59"/>
      <c r="BY16" s="59"/>
      <c r="BZ16" s="59"/>
      <c r="CA16" s="60"/>
      <c r="CB16" s="58">
        <v>2787152</v>
      </c>
      <c r="CC16" s="59"/>
      <c r="CD16" s="59"/>
      <c r="CE16" s="59"/>
      <c r="CF16" s="60"/>
      <c r="CG16" s="58"/>
      <c r="CH16" s="59"/>
      <c r="CI16" s="59"/>
      <c r="CJ16" s="59"/>
      <c r="CK16" s="60"/>
      <c r="CL16" s="7">
        <f>SUM(Y16:BQ16,BW16:CK16)</f>
        <v>14788837</v>
      </c>
      <c r="CM16" s="8"/>
      <c r="CN16" s="8"/>
      <c r="CO16" s="8"/>
      <c r="CP16" s="9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f>SUM(J15,J16)</f>
        <v>11833899</v>
      </c>
      <c r="K17" s="25"/>
      <c r="L17" s="25"/>
      <c r="M17" s="25"/>
      <c r="N17" s="25"/>
      <c r="O17" s="25">
        <f t="shared" ref="O17" si="54">SUM(O15,O16)</f>
        <v>12554786</v>
      </c>
      <c r="P17" s="25"/>
      <c r="Q17" s="25"/>
      <c r="R17" s="25"/>
      <c r="S17" s="25"/>
      <c r="T17" s="25">
        <f t="shared" ref="T17" si="55">SUM(T15,T16)</f>
        <v>14863301</v>
      </c>
      <c r="U17" s="25"/>
      <c r="V17" s="25"/>
      <c r="W17" s="25"/>
      <c r="X17" s="25"/>
      <c r="Y17" s="25">
        <f>SUM(Y15,Y16)</f>
        <v>13615621</v>
      </c>
      <c r="Z17" s="25"/>
      <c r="AA17" s="25"/>
      <c r="AB17" s="25"/>
      <c r="AC17" s="25"/>
      <c r="AD17" s="25">
        <f t="shared" ref="AD17" si="56">SUM(AD15,AD16)</f>
        <v>12921916</v>
      </c>
      <c r="AE17" s="25"/>
      <c r="AF17" s="25"/>
      <c r="AG17" s="25"/>
      <c r="AH17" s="25"/>
      <c r="AI17" s="25">
        <f t="shared" ref="AI17" si="57">SUM(AI15,AI16)</f>
        <v>14170979</v>
      </c>
      <c r="AJ17" s="25"/>
      <c r="AK17" s="25"/>
      <c r="AL17" s="25"/>
      <c r="AM17" s="25"/>
      <c r="AN17" s="25">
        <f t="shared" ref="AN17" si="58">SUM(AN15,AN16)</f>
        <v>18433546</v>
      </c>
      <c r="AO17" s="25"/>
      <c r="AP17" s="25"/>
      <c r="AQ17" s="25"/>
      <c r="AR17" s="25"/>
      <c r="AS17" s="25">
        <f t="shared" ref="AS17" si="59">SUM(AS15,AS16)</f>
        <v>18717505</v>
      </c>
      <c r="AT17" s="25"/>
      <c r="AU17" s="25"/>
      <c r="AV17" s="25"/>
      <c r="AW17" s="25"/>
      <c r="AX17" s="25">
        <f t="shared" ref="AX17" si="60">SUM(AX15,AX16)</f>
        <v>18741050</v>
      </c>
      <c r="AY17" s="25"/>
      <c r="AZ17" s="25"/>
      <c r="BA17" s="25"/>
      <c r="BB17" s="25"/>
      <c r="BC17" s="25">
        <f t="shared" ref="BC17" si="61">SUM(BC15,BC16)</f>
        <v>18943526</v>
      </c>
      <c r="BD17" s="25"/>
      <c r="BE17" s="25"/>
      <c r="BF17" s="25"/>
      <c r="BG17" s="25"/>
      <c r="BH17" s="25">
        <f t="shared" ref="BH17" si="62">SUM(BH15,BH16)</f>
        <v>17309735</v>
      </c>
      <c r="BI17" s="25"/>
      <c r="BJ17" s="25"/>
      <c r="BK17" s="25"/>
      <c r="BL17" s="25"/>
      <c r="BM17" s="31">
        <f>SUM(BM15:BQ16)</f>
        <v>19640160</v>
      </c>
      <c r="BN17" s="32"/>
      <c r="BO17" s="32"/>
      <c r="BP17" s="32"/>
      <c r="BQ17" s="33"/>
      <c r="BR17" s="96">
        <f t="shared" ref="BR17" si="63">SUM(BR15:BV16)</f>
        <v>191746024</v>
      </c>
      <c r="BS17" s="97"/>
      <c r="BT17" s="97"/>
      <c r="BU17" s="97"/>
      <c r="BV17" s="98"/>
      <c r="BW17" s="27">
        <f>SUM(BW15:CA16)</f>
        <v>12674059</v>
      </c>
      <c r="BX17" s="28"/>
      <c r="BY17" s="28"/>
      <c r="BZ17" s="28"/>
      <c r="CA17" s="29"/>
      <c r="CB17" s="27">
        <f>SUM(CB15:CF16)</f>
        <v>13975294</v>
      </c>
      <c r="CC17" s="28"/>
      <c r="CD17" s="28"/>
      <c r="CE17" s="28"/>
      <c r="CF17" s="29"/>
      <c r="CG17" s="27">
        <f>SUM(CG15:CK16)</f>
        <v>0</v>
      </c>
      <c r="CH17" s="28"/>
      <c r="CI17" s="28"/>
      <c r="CJ17" s="28"/>
      <c r="CK17" s="29"/>
      <c r="CL17" s="27">
        <f t="shared" si="17"/>
        <v>179143391</v>
      </c>
      <c r="CM17" s="28"/>
      <c r="CN17" s="28"/>
      <c r="CO17" s="28"/>
      <c r="CP17" s="2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64">SUM(J18:BQ18)</f>
        <v>1059120</v>
      </c>
      <c r="BS18" s="35"/>
      <c r="BT18" s="35"/>
      <c r="BU18" s="35"/>
      <c r="BV18" s="36"/>
      <c r="BW18" s="14">
        <v>87699</v>
      </c>
      <c r="BX18" s="15"/>
      <c r="BY18" s="15"/>
      <c r="BZ18" s="15"/>
      <c r="CA18" s="16"/>
      <c r="CB18" s="14">
        <v>86866</v>
      </c>
      <c r="CC18" s="15"/>
      <c r="CD18" s="15"/>
      <c r="CE18" s="15"/>
      <c r="CF18" s="16"/>
      <c r="CG18" s="14"/>
      <c r="CH18" s="15"/>
      <c r="CI18" s="15"/>
      <c r="CJ18" s="15"/>
      <c r="CK18" s="16"/>
      <c r="CL18" s="14">
        <f t="shared" si="17"/>
        <v>987119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64"/>
        <v>63385</v>
      </c>
      <c r="BS19" s="38"/>
      <c r="BT19" s="38"/>
      <c r="BU19" s="38"/>
      <c r="BV19" s="39"/>
      <c r="BW19" s="58">
        <v>3115</v>
      </c>
      <c r="BX19" s="59"/>
      <c r="BY19" s="59"/>
      <c r="BZ19" s="59"/>
      <c r="CA19" s="60"/>
      <c r="CB19" s="58">
        <v>8584</v>
      </c>
      <c r="CC19" s="59"/>
      <c r="CD19" s="59"/>
      <c r="CE19" s="59"/>
      <c r="CF19" s="60"/>
      <c r="CG19" s="58"/>
      <c r="CH19" s="59"/>
      <c r="CI19" s="59"/>
      <c r="CJ19" s="59"/>
      <c r="CK19" s="60"/>
      <c r="CL19" s="7">
        <f t="shared" si="17"/>
        <v>52798</v>
      </c>
      <c r="CM19" s="8"/>
      <c r="CN19" s="8"/>
      <c r="CO19" s="8"/>
      <c r="CP19" s="9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f>SUM(J18,J19,)</f>
        <v>90719</v>
      </c>
      <c r="K20" s="40"/>
      <c r="L20" s="40"/>
      <c r="M20" s="40"/>
      <c r="N20" s="40"/>
      <c r="O20" s="40">
        <f t="shared" ref="O20" si="65">SUM(O18,O19,)</f>
        <v>89406</v>
      </c>
      <c r="P20" s="40"/>
      <c r="Q20" s="40"/>
      <c r="R20" s="40"/>
      <c r="S20" s="40"/>
      <c r="T20" s="40">
        <f t="shared" ref="T20" si="66">SUM(T18,T19,)</f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67">SUM(AD18,AD19,)</f>
        <v>81436</v>
      </c>
      <c r="AE20" s="40"/>
      <c r="AF20" s="40"/>
      <c r="AG20" s="40"/>
      <c r="AH20" s="40"/>
      <c r="AI20" s="40">
        <f t="shared" ref="AI20" si="68">SUM(AI18,AI19,)</f>
        <v>90395</v>
      </c>
      <c r="AJ20" s="40"/>
      <c r="AK20" s="40"/>
      <c r="AL20" s="40"/>
      <c r="AM20" s="40"/>
      <c r="AN20" s="40">
        <f t="shared" ref="AN20" si="69">SUM(AN18,AN19,)</f>
        <v>127389</v>
      </c>
      <c r="AO20" s="40"/>
      <c r="AP20" s="40"/>
      <c r="AQ20" s="40"/>
      <c r="AR20" s="40"/>
      <c r="AS20" s="40">
        <f t="shared" ref="AS20" si="70">SUM(AS18,AS19,)</f>
        <v>138948</v>
      </c>
      <c r="AT20" s="40"/>
      <c r="AU20" s="40"/>
      <c r="AV20" s="40"/>
      <c r="AW20" s="40"/>
      <c r="AX20" s="40">
        <f t="shared" ref="AX20" si="71">SUM(AX18,AX19,)</f>
        <v>108976</v>
      </c>
      <c r="AY20" s="40"/>
      <c r="AZ20" s="40"/>
      <c r="BA20" s="40"/>
      <c r="BB20" s="40"/>
      <c r="BC20" s="40">
        <f t="shared" ref="BC20" si="72">SUM(BC18,BC19,)</f>
        <v>95834</v>
      </c>
      <c r="BD20" s="40"/>
      <c r="BE20" s="40"/>
      <c r="BF20" s="40"/>
      <c r="BG20" s="40"/>
      <c r="BH20" s="40">
        <f t="shared" ref="BH20" si="73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74">SUM(BR18:BV19)</f>
        <v>1122505</v>
      </c>
      <c r="BS20" s="32"/>
      <c r="BT20" s="32"/>
      <c r="BU20" s="32"/>
      <c r="BV20" s="33"/>
      <c r="BW20" s="27">
        <f>SUM(BW18:CA19)</f>
        <v>90814</v>
      </c>
      <c r="BX20" s="28"/>
      <c r="BY20" s="28"/>
      <c r="BZ20" s="28"/>
      <c r="CA20" s="29"/>
      <c r="CB20" s="27">
        <f>SUM(CB18:CF19)</f>
        <v>95450</v>
      </c>
      <c r="CC20" s="28"/>
      <c r="CD20" s="28"/>
      <c r="CE20" s="28"/>
      <c r="CF20" s="29"/>
      <c r="CG20" s="27">
        <f>SUM(CG18:CK19)</f>
        <v>0</v>
      </c>
      <c r="CH20" s="28"/>
      <c r="CI20" s="28"/>
      <c r="CJ20" s="28"/>
      <c r="CK20" s="29"/>
      <c r="CL20" s="27">
        <f t="shared" si="17"/>
        <v>1039917</v>
      </c>
      <c r="CM20" s="28"/>
      <c r="CN20" s="28"/>
      <c r="CO20" s="28"/>
      <c r="CP20" s="2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75">SUM(J21:BQ21)</f>
        <v>5424975</v>
      </c>
      <c r="BS21" s="35"/>
      <c r="BT21" s="35"/>
      <c r="BU21" s="35"/>
      <c r="BV21" s="36"/>
      <c r="BW21" s="14">
        <v>314905</v>
      </c>
      <c r="BX21" s="15"/>
      <c r="BY21" s="15"/>
      <c r="BZ21" s="15"/>
      <c r="CA21" s="16"/>
      <c r="CB21" s="14">
        <v>295616</v>
      </c>
      <c r="CC21" s="15"/>
      <c r="CD21" s="15"/>
      <c r="CE21" s="15"/>
      <c r="CF21" s="16"/>
      <c r="CG21" s="14"/>
      <c r="CH21" s="15"/>
      <c r="CI21" s="15"/>
      <c r="CJ21" s="15"/>
      <c r="CK21" s="16"/>
      <c r="CL21" s="14">
        <f t="shared" si="17"/>
        <v>5046867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75"/>
        <v>0</v>
      </c>
      <c r="BS22" s="38"/>
      <c r="BT22" s="38"/>
      <c r="BU22" s="38"/>
      <c r="BV22" s="39"/>
      <c r="BW22" s="58">
        <v>0</v>
      </c>
      <c r="BX22" s="59"/>
      <c r="BY22" s="59"/>
      <c r="BZ22" s="59"/>
      <c r="CA22" s="60"/>
      <c r="CB22" s="58">
        <v>0</v>
      </c>
      <c r="CC22" s="59"/>
      <c r="CD22" s="59"/>
      <c r="CE22" s="59"/>
      <c r="CF22" s="60"/>
      <c r="CG22" s="58"/>
      <c r="CH22" s="59"/>
      <c r="CI22" s="59"/>
      <c r="CJ22" s="59"/>
      <c r="CK22" s="60"/>
      <c r="CL22" s="7">
        <f t="shared" si="17"/>
        <v>0</v>
      </c>
      <c r="CM22" s="8"/>
      <c r="CN22" s="8"/>
      <c r="CO22" s="8"/>
      <c r="CP22" s="9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f>SUM(J21,J22)</f>
        <v>302502</v>
      </c>
      <c r="K23" s="25"/>
      <c r="L23" s="25"/>
      <c r="M23" s="25"/>
      <c r="N23" s="25"/>
      <c r="O23" s="25">
        <f t="shared" ref="O23" si="76">SUM(O21,O22)</f>
        <v>310978</v>
      </c>
      <c r="P23" s="25"/>
      <c r="Q23" s="25"/>
      <c r="R23" s="25"/>
      <c r="S23" s="25"/>
      <c r="T23" s="25">
        <f t="shared" ref="T23" si="77">SUM(T21,T22)</f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78">SUM(AD21,AD22)</f>
        <v>420727</v>
      </c>
      <c r="AE23" s="25"/>
      <c r="AF23" s="25"/>
      <c r="AG23" s="25"/>
      <c r="AH23" s="25"/>
      <c r="AI23" s="25">
        <f t="shared" ref="AI23" si="79">SUM(AI21,AI22)</f>
        <v>477092</v>
      </c>
      <c r="AJ23" s="25"/>
      <c r="AK23" s="25"/>
      <c r="AL23" s="25"/>
      <c r="AM23" s="25"/>
      <c r="AN23" s="25">
        <f t="shared" ref="AN23" si="80">SUM(AN21,AN22)</f>
        <v>553340</v>
      </c>
      <c r="AO23" s="25"/>
      <c r="AP23" s="25"/>
      <c r="AQ23" s="25"/>
      <c r="AR23" s="25"/>
      <c r="AS23" s="25">
        <f t="shared" ref="AS23" si="81">SUM(AS21,AS22)</f>
        <v>592541</v>
      </c>
      <c r="AT23" s="25"/>
      <c r="AU23" s="25"/>
      <c r="AV23" s="25"/>
      <c r="AW23" s="25"/>
      <c r="AX23" s="25">
        <f t="shared" ref="AX23" si="82">SUM(AX21,AX22)</f>
        <v>559574</v>
      </c>
      <c r="AY23" s="25"/>
      <c r="AZ23" s="25"/>
      <c r="BA23" s="25"/>
      <c r="BB23" s="25"/>
      <c r="BC23" s="25">
        <f t="shared" ref="BC23" si="83">SUM(BC21,BC22)</f>
        <v>469444</v>
      </c>
      <c r="BD23" s="25"/>
      <c r="BE23" s="25"/>
      <c r="BF23" s="25"/>
      <c r="BG23" s="25"/>
      <c r="BH23" s="25">
        <f t="shared" ref="BH23" si="84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85">SUM(BR21:BV22)</f>
        <v>5424975</v>
      </c>
      <c r="BS23" s="97"/>
      <c r="BT23" s="97"/>
      <c r="BU23" s="97"/>
      <c r="BV23" s="98"/>
      <c r="BW23" s="27">
        <f>SUM(BW21:CA22)</f>
        <v>314905</v>
      </c>
      <c r="BX23" s="28"/>
      <c r="BY23" s="28"/>
      <c r="BZ23" s="28"/>
      <c r="CA23" s="29"/>
      <c r="CB23" s="27">
        <f>SUM(CB21:CF22)</f>
        <v>295616</v>
      </c>
      <c r="CC23" s="28"/>
      <c r="CD23" s="28"/>
      <c r="CE23" s="28"/>
      <c r="CF23" s="29"/>
      <c r="CG23" s="27">
        <f>SUM(CG21:CK22)</f>
        <v>0</v>
      </c>
      <c r="CH23" s="28"/>
      <c r="CI23" s="28"/>
      <c r="CJ23" s="28"/>
      <c r="CK23" s="29"/>
      <c r="CL23" s="27">
        <f t="shared" si="17"/>
        <v>5046867</v>
      </c>
      <c r="CM23" s="28"/>
      <c r="CN23" s="28"/>
      <c r="CO23" s="28"/>
      <c r="CP23" s="2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33595</v>
      </c>
      <c r="AT24" s="23"/>
      <c r="AU24" s="23"/>
      <c r="AV24" s="23"/>
      <c r="AW24" s="23"/>
      <c r="AX24" s="23">
        <v>26452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86">SUM(J24:BQ24)</f>
        <v>199549</v>
      </c>
      <c r="BS24" s="35"/>
      <c r="BT24" s="35"/>
      <c r="BU24" s="35"/>
      <c r="BV24" s="36"/>
      <c r="BW24" s="14">
        <v>6092</v>
      </c>
      <c r="BX24" s="15"/>
      <c r="BY24" s="15"/>
      <c r="BZ24" s="15"/>
      <c r="CA24" s="16"/>
      <c r="CB24" s="14">
        <v>6413</v>
      </c>
      <c r="CC24" s="15"/>
      <c r="CD24" s="15"/>
      <c r="CE24" s="15"/>
      <c r="CF24" s="16"/>
      <c r="CG24" s="14"/>
      <c r="CH24" s="15"/>
      <c r="CI24" s="15"/>
      <c r="CJ24" s="15"/>
      <c r="CK24" s="16"/>
      <c r="CL24" s="14">
        <f t="shared" si="17"/>
        <v>191709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86"/>
        <v>0</v>
      </c>
      <c r="BS25" s="38"/>
      <c r="BT25" s="38"/>
      <c r="BU25" s="38"/>
      <c r="BV25" s="39"/>
      <c r="BW25" s="58">
        <v>0</v>
      </c>
      <c r="BX25" s="59"/>
      <c r="BY25" s="59"/>
      <c r="BZ25" s="59"/>
      <c r="CA25" s="60"/>
      <c r="CB25" s="58">
        <v>0</v>
      </c>
      <c r="CC25" s="59"/>
      <c r="CD25" s="59"/>
      <c r="CE25" s="59"/>
      <c r="CF25" s="60"/>
      <c r="CG25" s="58">
        <v>0</v>
      </c>
      <c r="CH25" s="59"/>
      <c r="CI25" s="59"/>
      <c r="CJ25" s="59"/>
      <c r="CK25" s="60"/>
      <c r="CL25" s="7">
        <f t="shared" si="17"/>
        <v>0</v>
      </c>
      <c r="CM25" s="8"/>
      <c r="CN25" s="8"/>
      <c r="CO25" s="8"/>
      <c r="CP25" s="9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f>SUM(J24:N25)</f>
        <v>5758</v>
      </c>
      <c r="K26" s="40"/>
      <c r="L26" s="40"/>
      <c r="M26" s="40"/>
      <c r="N26" s="40"/>
      <c r="O26" s="40">
        <f t="shared" ref="O26" si="87">SUM(O24:S25)</f>
        <v>5914</v>
      </c>
      <c r="P26" s="40"/>
      <c r="Q26" s="40"/>
      <c r="R26" s="40"/>
      <c r="S26" s="40"/>
      <c r="T26" s="40">
        <f t="shared" ref="T26" si="88">SUM(T24:X25)</f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89">SUM(AD24:AH25)</f>
        <v>15120</v>
      </c>
      <c r="AE26" s="40"/>
      <c r="AF26" s="40"/>
      <c r="AG26" s="40"/>
      <c r="AH26" s="40"/>
      <c r="AI26" s="40">
        <f t="shared" ref="AI26" si="90">SUM(AI24:AM25)</f>
        <v>29102</v>
      </c>
      <c r="AJ26" s="40"/>
      <c r="AK26" s="40"/>
      <c r="AL26" s="40"/>
      <c r="AM26" s="40"/>
      <c r="AN26" s="40">
        <f t="shared" ref="AN26" si="91">SUM(AN24:AR25)</f>
        <v>35513</v>
      </c>
      <c r="AO26" s="40"/>
      <c r="AP26" s="40"/>
      <c r="AQ26" s="40"/>
      <c r="AR26" s="40"/>
      <c r="AS26" s="40">
        <f t="shared" ref="AS26" si="92">SUM(AS24:AW25)</f>
        <v>33595</v>
      </c>
      <c r="AT26" s="40"/>
      <c r="AU26" s="40"/>
      <c r="AV26" s="40"/>
      <c r="AW26" s="40"/>
      <c r="AX26" s="40">
        <f t="shared" ref="AX26" si="93">SUM(AX24:BB25)</f>
        <v>26452</v>
      </c>
      <c r="AY26" s="40"/>
      <c r="AZ26" s="40"/>
      <c r="BA26" s="40"/>
      <c r="BB26" s="40"/>
      <c r="BC26" s="40">
        <f t="shared" ref="BC26" si="94">SUM(BC24:BG25)</f>
        <v>16618</v>
      </c>
      <c r="BD26" s="40"/>
      <c r="BE26" s="40"/>
      <c r="BF26" s="40"/>
      <c r="BG26" s="40"/>
      <c r="BH26" s="40">
        <f t="shared" ref="BH26" si="95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96">SUM(BR24:BV25)</f>
        <v>199549</v>
      </c>
      <c r="BS26" s="32"/>
      <c r="BT26" s="32"/>
      <c r="BU26" s="32"/>
      <c r="BV26" s="33"/>
      <c r="BW26" s="27">
        <f>SUM(BW24:CA25)</f>
        <v>6092</v>
      </c>
      <c r="BX26" s="28"/>
      <c r="BY26" s="28"/>
      <c r="BZ26" s="28"/>
      <c r="CA26" s="29"/>
      <c r="CB26" s="27">
        <f>SUM(CB24:CF25)</f>
        <v>6413</v>
      </c>
      <c r="CC26" s="28"/>
      <c r="CD26" s="28"/>
      <c r="CE26" s="28"/>
      <c r="CF26" s="29"/>
      <c r="CG26" s="27">
        <f>SUM(CG24:CK25)</f>
        <v>0</v>
      </c>
      <c r="CH26" s="28"/>
      <c r="CI26" s="28"/>
      <c r="CJ26" s="28"/>
      <c r="CK26" s="29"/>
      <c r="CL26" s="27">
        <f t="shared" si="17"/>
        <v>191709</v>
      </c>
      <c r="CM26" s="28"/>
      <c r="CN26" s="28"/>
      <c r="CO26" s="28"/>
      <c r="CP26" s="2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97">SUM(J27:BQ27)</f>
        <v>227670</v>
      </c>
      <c r="BS27" s="35"/>
      <c r="BT27" s="35"/>
      <c r="BU27" s="35"/>
      <c r="BV27" s="36"/>
      <c r="BW27" s="14">
        <v>4881</v>
      </c>
      <c r="BX27" s="15"/>
      <c r="BY27" s="15"/>
      <c r="BZ27" s="15"/>
      <c r="CA27" s="16"/>
      <c r="CB27" s="14">
        <v>5029</v>
      </c>
      <c r="CC27" s="15"/>
      <c r="CD27" s="15"/>
      <c r="CE27" s="15"/>
      <c r="CF27" s="16"/>
      <c r="CG27" s="14"/>
      <c r="CH27" s="15"/>
      <c r="CI27" s="15"/>
      <c r="CJ27" s="15"/>
      <c r="CK27" s="16"/>
      <c r="CL27" s="14">
        <f t="shared" si="17"/>
        <v>197014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97"/>
        <v>0</v>
      </c>
      <c r="BS28" s="38"/>
      <c r="BT28" s="38"/>
      <c r="BU28" s="38"/>
      <c r="BV28" s="39"/>
      <c r="BW28" s="58">
        <v>0</v>
      </c>
      <c r="BX28" s="59"/>
      <c r="BY28" s="59"/>
      <c r="BZ28" s="59"/>
      <c r="CA28" s="60"/>
      <c r="CB28" s="58">
        <v>0</v>
      </c>
      <c r="CC28" s="59"/>
      <c r="CD28" s="59"/>
      <c r="CE28" s="59"/>
      <c r="CF28" s="60"/>
      <c r="CG28" s="58">
        <v>0</v>
      </c>
      <c r="CH28" s="59"/>
      <c r="CI28" s="59"/>
      <c r="CJ28" s="59"/>
      <c r="CK28" s="60"/>
      <c r="CL28" s="7">
        <f t="shared" si="17"/>
        <v>0</v>
      </c>
      <c r="CM28" s="8"/>
      <c r="CN28" s="8"/>
      <c r="CO28" s="8"/>
      <c r="CP28" s="9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f>SUM(J27:N28)</f>
        <v>6037</v>
      </c>
      <c r="K29" s="25"/>
      <c r="L29" s="25"/>
      <c r="M29" s="25"/>
      <c r="N29" s="25"/>
      <c r="O29" s="25">
        <f t="shared" ref="O29" si="98">SUM(O27:S28)</f>
        <v>15209</v>
      </c>
      <c r="P29" s="25"/>
      <c r="Q29" s="25"/>
      <c r="R29" s="25"/>
      <c r="S29" s="25"/>
      <c r="T29" s="25">
        <f t="shared" ref="T29" si="99">SUM(T27:X28)</f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100">SUM(AD27:AH28)</f>
        <v>20479</v>
      </c>
      <c r="AE29" s="25"/>
      <c r="AF29" s="25"/>
      <c r="AG29" s="25"/>
      <c r="AH29" s="25"/>
      <c r="AI29" s="25">
        <f t="shared" ref="AI29" si="101">SUM(AI27:AM28)</f>
        <v>5728</v>
      </c>
      <c r="AJ29" s="25"/>
      <c r="AK29" s="25"/>
      <c r="AL29" s="25"/>
      <c r="AM29" s="25"/>
      <c r="AN29" s="25">
        <f t="shared" ref="AN29" si="102">SUM(AN27:AR28)</f>
        <v>20190</v>
      </c>
      <c r="AO29" s="25"/>
      <c r="AP29" s="25"/>
      <c r="AQ29" s="25"/>
      <c r="AR29" s="25"/>
      <c r="AS29" s="25">
        <f t="shared" ref="AS29" si="103">SUM(AS27:AW28)</f>
        <v>36531</v>
      </c>
      <c r="AT29" s="25"/>
      <c r="AU29" s="25"/>
      <c r="AV29" s="25"/>
      <c r="AW29" s="25"/>
      <c r="AX29" s="25">
        <f t="shared" ref="AX29" si="104">SUM(AX27:BB28)</f>
        <v>33513</v>
      </c>
      <c r="AY29" s="25"/>
      <c r="AZ29" s="25"/>
      <c r="BA29" s="25"/>
      <c r="BB29" s="25"/>
      <c r="BC29" s="25">
        <f t="shared" ref="BC29" si="105">SUM(BC27:BG28)</f>
        <v>38902</v>
      </c>
      <c r="BD29" s="25"/>
      <c r="BE29" s="25"/>
      <c r="BF29" s="25"/>
      <c r="BG29" s="25"/>
      <c r="BH29" s="25">
        <f t="shared" ref="BH29" si="106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107">SUM(BR27:BV28)</f>
        <v>227670</v>
      </c>
      <c r="BS29" s="32"/>
      <c r="BT29" s="32"/>
      <c r="BU29" s="32"/>
      <c r="BV29" s="33"/>
      <c r="BW29" s="27">
        <f>SUM(BW27:CA28)</f>
        <v>4881</v>
      </c>
      <c r="BX29" s="28"/>
      <c r="BY29" s="28"/>
      <c r="BZ29" s="28"/>
      <c r="CA29" s="29"/>
      <c r="CB29" s="27">
        <f>SUM(CB27:CF28)</f>
        <v>5029</v>
      </c>
      <c r="CC29" s="28"/>
      <c r="CD29" s="28"/>
      <c r="CE29" s="28"/>
      <c r="CF29" s="29"/>
      <c r="CG29" s="27">
        <f>SUM(CG27:CK28)</f>
        <v>0</v>
      </c>
      <c r="CH29" s="28"/>
      <c r="CI29" s="28"/>
      <c r="CJ29" s="28"/>
      <c r="CK29" s="29"/>
      <c r="CL29" s="27">
        <f t="shared" si="17"/>
        <v>197014</v>
      </c>
      <c r="CM29" s="28"/>
      <c r="CN29" s="28"/>
      <c r="CO29" s="28"/>
      <c r="CP29" s="2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108">SUM(J30:BQ30)</f>
        <v>741745</v>
      </c>
      <c r="BS30" s="38"/>
      <c r="BT30" s="38"/>
      <c r="BU30" s="38"/>
      <c r="BV30" s="39"/>
      <c r="BW30" s="14">
        <v>52154</v>
      </c>
      <c r="BX30" s="15"/>
      <c r="BY30" s="15"/>
      <c r="BZ30" s="15"/>
      <c r="CA30" s="16"/>
      <c r="CB30" s="14">
        <v>54468</v>
      </c>
      <c r="CC30" s="15"/>
      <c r="CD30" s="15"/>
      <c r="CE30" s="15"/>
      <c r="CF30" s="16"/>
      <c r="CG30" s="14"/>
      <c r="CH30" s="15"/>
      <c r="CI30" s="15"/>
      <c r="CJ30" s="15"/>
      <c r="CK30" s="16"/>
      <c r="CL30" s="14">
        <f t="shared" si="17"/>
        <v>690581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108"/>
        <v>534</v>
      </c>
      <c r="BS31" s="38"/>
      <c r="BT31" s="38"/>
      <c r="BU31" s="38"/>
      <c r="BV31" s="39"/>
      <c r="BW31" s="58">
        <v>0</v>
      </c>
      <c r="BX31" s="59"/>
      <c r="BY31" s="59"/>
      <c r="BZ31" s="59"/>
      <c r="CA31" s="60"/>
      <c r="CB31" s="58">
        <v>0</v>
      </c>
      <c r="CC31" s="59"/>
      <c r="CD31" s="59"/>
      <c r="CE31" s="59"/>
      <c r="CF31" s="60"/>
      <c r="CG31" s="58"/>
      <c r="CH31" s="59"/>
      <c r="CI31" s="59"/>
      <c r="CJ31" s="59"/>
      <c r="CK31" s="60"/>
      <c r="CL31" s="7">
        <f t="shared" si="17"/>
        <v>534</v>
      </c>
      <c r="CM31" s="8"/>
      <c r="CN31" s="8"/>
      <c r="CO31" s="8"/>
      <c r="CP31" s="9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f>SUM(J30:N31)</f>
        <v>53082</v>
      </c>
      <c r="K32" s="40"/>
      <c r="L32" s="40"/>
      <c r="M32" s="40"/>
      <c r="N32" s="40"/>
      <c r="O32" s="40">
        <f t="shared" ref="O32" si="109">SUM(O30:S31)</f>
        <v>50456</v>
      </c>
      <c r="P32" s="40"/>
      <c r="Q32" s="40"/>
      <c r="R32" s="40"/>
      <c r="S32" s="40"/>
      <c r="T32" s="40">
        <f t="shared" ref="T32" si="110">SUM(T30:X31)</f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111">SUM(AD30:AH31)</f>
        <v>55735</v>
      </c>
      <c r="AE32" s="40"/>
      <c r="AF32" s="40"/>
      <c r="AG32" s="40"/>
      <c r="AH32" s="40"/>
      <c r="AI32" s="40">
        <f t="shared" ref="AI32" si="112">SUM(AI30:AM31)</f>
        <v>61994</v>
      </c>
      <c r="AJ32" s="40"/>
      <c r="AK32" s="40"/>
      <c r="AL32" s="40"/>
      <c r="AM32" s="40"/>
      <c r="AN32" s="40">
        <f t="shared" ref="AN32" si="113">SUM(AN30:AR31)</f>
        <v>73556</v>
      </c>
      <c r="AO32" s="40"/>
      <c r="AP32" s="40"/>
      <c r="AQ32" s="40"/>
      <c r="AR32" s="40"/>
      <c r="AS32" s="40">
        <f t="shared" ref="AS32" si="114">SUM(AS30:AW31)</f>
        <v>90946</v>
      </c>
      <c r="AT32" s="40"/>
      <c r="AU32" s="40"/>
      <c r="AV32" s="40"/>
      <c r="AW32" s="40"/>
      <c r="AX32" s="40">
        <f t="shared" ref="AX32" si="115">SUM(AX30:BB31)</f>
        <v>74288</v>
      </c>
      <c r="AY32" s="40"/>
      <c r="AZ32" s="40"/>
      <c r="BA32" s="40"/>
      <c r="BB32" s="40"/>
      <c r="BC32" s="40">
        <f t="shared" ref="BC32" si="116">SUM(BC30:BG31)</f>
        <v>71741</v>
      </c>
      <c r="BD32" s="40"/>
      <c r="BE32" s="40"/>
      <c r="BF32" s="40"/>
      <c r="BG32" s="40"/>
      <c r="BH32" s="40">
        <f t="shared" ref="BH32" si="117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18">SUM(BR30:BV31)</f>
        <v>742279</v>
      </c>
      <c r="BS32" s="32"/>
      <c r="BT32" s="32"/>
      <c r="BU32" s="32"/>
      <c r="BV32" s="33"/>
      <c r="BW32" s="27">
        <f>SUM(BW30:CA31)</f>
        <v>52154</v>
      </c>
      <c r="BX32" s="28"/>
      <c r="BY32" s="28"/>
      <c r="BZ32" s="28"/>
      <c r="CA32" s="29"/>
      <c r="CB32" s="27">
        <f>SUM(CB30:CF31)</f>
        <v>54468</v>
      </c>
      <c r="CC32" s="28"/>
      <c r="CD32" s="28"/>
      <c r="CE32" s="28"/>
      <c r="CF32" s="29"/>
      <c r="CG32" s="27">
        <f>SUM(CG30:CK31)</f>
        <v>0</v>
      </c>
      <c r="CH32" s="28"/>
      <c r="CI32" s="28"/>
      <c r="CJ32" s="28"/>
      <c r="CK32" s="29"/>
      <c r="CL32" s="27">
        <f t="shared" si="17"/>
        <v>691115</v>
      </c>
      <c r="CM32" s="28"/>
      <c r="CN32" s="28"/>
      <c r="CO32" s="28"/>
      <c r="CP32" s="2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19">SUM(J33:BQ33)</f>
        <v>2394943</v>
      </c>
      <c r="BS33" s="35"/>
      <c r="BT33" s="35"/>
      <c r="BU33" s="35"/>
      <c r="BV33" s="36"/>
      <c r="BW33" s="14">
        <v>160126</v>
      </c>
      <c r="BX33" s="15"/>
      <c r="BY33" s="15"/>
      <c r="BZ33" s="15"/>
      <c r="CA33" s="16"/>
      <c r="CB33" s="14">
        <v>144441</v>
      </c>
      <c r="CC33" s="15"/>
      <c r="CD33" s="15"/>
      <c r="CE33" s="15"/>
      <c r="CF33" s="16"/>
      <c r="CG33" s="14"/>
      <c r="CH33" s="15"/>
      <c r="CI33" s="15"/>
      <c r="CJ33" s="15"/>
      <c r="CK33" s="16"/>
      <c r="CL33" s="14">
        <f t="shared" si="17"/>
        <v>2252681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19"/>
        <v>0</v>
      </c>
      <c r="BS34" s="38"/>
      <c r="BT34" s="38"/>
      <c r="BU34" s="38"/>
      <c r="BV34" s="39"/>
      <c r="BW34" s="7">
        <v>0</v>
      </c>
      <c r="BX34" s="8"/>
      <c r="BY34" s="8"/>
      <c r="BZ34" s="8"/>
      <c r="CA34" s="9"/>
      <c r="CB34" s="7">
        <v>0</v>
      </c>
      <c r="CC34" s="8"/>
      <c r="CD34" s="8"/>
      <c r="CE34" s="8"/>
      <c r="CF34" s="9"/>
      <c r="CG34" s="7"/>
      <c r="CH34" s="8"/>
      <c r="CI34" s="8"/>
      <c r="CJ34" s="8"/>
      <c r="CK34" s="9"/>
      <c r="CL34" s="7">
        <f t="shared" si="17"/>
        <v>0</v>
      </c>
      <c r="CM34" s="8"/>
      <c r="CN34" s="8"/>
      <c r="CO34" s="8"/>
      <c r="CP34" s="9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f>SUM(J33:N34)</f>
        <v>131276</v>
      </c>
      <c r="K35" s="25"/>
      <c r="L35" s="25"/>
      <c r="M35" s="25"/>
      <c r="N35" s="25"/>
      <c r="O35" s="25">
        <f t="shared" ref="O35" si="120">SUM(O33:S34)</f>
        <v>139009</v>
      </c>
      <c r="P35" s="25"/>
      <c r="Q35" s="25"/>
      <c r="R35" s="25"/>
      <c r="S35" s="25"/>
      <c r="T35" s="25">
        <f t="shared" ref="T35" si="121">SUM(T33:X34)</f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22">SUM(AD33:AH34)</f>
        <v>187695</v>
      </c>
      <c r="AE35" s="25"/>
      <c r="AF35" s="25"/>
      <c r="AG35" s="25"/>
      <c r="AH35" s="25"/>
      <c r="AI35" s="25">
        <f t="shared" ref="AI35" si="123">SUM(AI33:AM34)</f>
        <v>173751</v>
      </c>
      <c r="AJ35" s="25"/>
      <c r="AK35" s="25"/>
      <c r="AL35" s="25"/>
      <c r="AM35" s="25"/>
      <c r="AN35" s="25">
        <f t="shared" ref="AN35" si="124">SUM(AN33:AR34)</f>
        <v>200156</v>
      </c>
      <c r="AO35" s="25"/>
      <c r="AP35" s="25"/>
      <c r="AQ35" s="25"/>
      <c r="AR35" s="25"/>
      <c r="AS35" s="25">
        <f t="shared" ref="AS35" si="125">SUM(AS33:AW34)</f>
        <v>297716</v>
      </c>
      <c r="AT35" s="25"/>
      <c r="AU35" s="25"/>
      <c r="AV35" s="25"/>
      <c r="AW35" s="25"/>
      <c r="AX35" s="25">
        <f t="shared" ref="AX35" si="126">SUM(AX33:BB34)</f>
        <v>227363</v>
      </c>
      <c r="AY35" s="25"/>
      <c r="AZ35" s="25"/>
      <c r="BA35" s="25"/>
      <c r="BB35" s="25"/>
      <c r="BC35" s="25">
        <f t="shared" ref="BC35" si="127">SUM(BC33:BG34)</f>
        <v>238844</v>
      </c>
      <c r="BD35" s="25"/>
      <c r="BE35" s="25"/>
      <c r="BF35" s="25"/>
      <c r="BG35" s="25"/>
      <c r="BH35" s="25">
        <f t="shared" ref="BH35" si="128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29">SUM(BR33:BV34)</f>
        <v>2394943</v>
      </c>
      <c r="BS35" s="32"/>
      <c r="BT35" s="32"/>
      <c r="BU35" s="32"/>
      <c r="BV35" s="33"/>
      <c r="BW35" s="27">
        <f>SUM(BW33:CA34)</f>
        <v>160126</v>
      </c>
      <c r="BX35" s="28"/>
      <c r="BY35" s="28"/>
      <c r="BZ35" s="28"/>
      <c r="CA35" s="29"/>
      <c r="CB35" s="27">
        <f>SUM(CB33:CF34)</f>
        <v>144441</v>
      </c>
      <c r="CC35" s="28"/>
      <c r="CD35" s="28"/>
      <c r="CE35" s="28"/>
      <c r="CF35" s="29"/>
      <c r="CG35" s="27">
        <f>SUM(CG33:CK34)</f>
        <v>0</v>
      </c>
      <c r="CH35" s="28"/>
      <c r="CI35" s="28"/>
      <c r="CJ35" s="28"/>
      <c r="CK35" s="29"/>
      <c r="CL35" s="27">
        <f t="shared" si="17"/>
        <v>2252681</v>
      </c>
      <c r="CM35" s="28"/>
      <c r="CN35" s="28"/>
      <c r="CO35" s="28"/>
      <c r="CP35" s="2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30">SUM(J36:BQ36)</f>
        <v>661893</v>
      </c>
      <c r="BS36" s="38"/>
      <c r="BT36" s="38"/>
      <c r="BU36" s="38"/>
      <c r="BV36" s="39"/>
      <c r="BW36" s="14">
        <v>54148</v>
      </c>
      <c r="BX36" s="15"/>
      <c r="BY36" s="15"/>
      <c r="BZ36" s="15"/>
      <c r="CA36" s="16"/>
      <c r="CB36" s="14">
        <v>51528</v>
      </c>
      <c r="CC36" s="15"/>
      <c r="CD36" s="15"/>
      <c r="CE36" s="15"/>
      <c r="CF36" s="16"/>
      <c r="CG36" s="14"/>
      <c r="CH36" s="15"/>
      <c r="CI36" s="15"/>
      <c r="CJ36" s="15"/>
      <c r="CK36" s="16"/>
      <c r="CL36" s="14">
        <f t="shared" si="17"/>
        <v>610548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7">
        <v>2538</v>
      </c>
      <c r="K37" s="8"/>
      <c r="L37" s="8"/>
      <c r="M37" s="8"/>
      <c r="N37" s="9"/>
      <c r="O37" s="7">
        <v>2249</v>
      </c>
      <c r="P37" s="8"/>
      <c r="Q37" s="8"/>
      <c r="R37" s="8"/>
      <c r="S37" s="9"/>
      <c r="T37" s="7">
        <v>585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>
        <v>0</v>
      </c>
      <c r="AT37" s="8"/>
      <c r="AU37" s="8"/>
      <c r="AV37" s="8"/>
      <c r="AW37" s="9"/>
      <c r="AX37" s="7">
        <v>0</v>
      </c>
      <c r="AY37" s="8"/>
      <c r="AZ37" s="8"/>
      <c r="BA37" s="8"/>
      <c r="BB37" s="9"/>
      <c r="BC37" s="7">
        <v>2096</v>
      </c>
      <c r="BD37" s="8"/>
      <c r="BE37" s="8"/>
      <c r="BF37" s="8"/>
      <c r="BG37" s="9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30"/>
        <v>7468</v>
      </c>
      <c r="BS37" s="38"/>
      <c r="BT37" s="38"/>
      <c r="BU37" s="38"/>
      <c r="BV37" s="39"/>
      <c r="BW37" s="7">
        <v>0</v>
      </c>
      <c r="BX37" s="8"/>
      <c r="BY37" s="8"/>
      <c r="BZ37" s="8"/>
      <c r="CA37" s="9"/>
      <c r="CB37" s="7">
        <v>2237</v>
      </c>
      <c r="CC37" s="8"/>
      <c r="CD37" s="8"/>
      <c r="CE37" s="8"/>
      <c r="CF37" s="9"/>
      <c r="CG37" s="7"/>
      <c r="CH37" s="8"/>
      <c r="CI37" s="8"/>
      <c r="CJ37" s="8"/>
      <c r="CK37" s="9"/>
      <c r="CL37" s="7">
        <f t="shared" si="17"/>
        <v>4333</v>
      </c>
      <c r="CM37" s="8"/>
      <c r="CN37" s="8"/>
      <c r="CO37" s="8"/>
      <c r="CP37" s="9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f>SUM(J36:N37)</f>
        <v>54920</v>
      </c>
      <c r="K38" s="40"/>
      <c r="L38" s="40"/>
      <c r="M38" s="40"/>
      <c r="N38" s="40"/>
      <c r="O38" s="40">
        <f t="shared" ref="O38" si="131">SUM(O36:S37)</f>
        <v>51287</v>
      </c>
      <c r="P38" s="40"/>
      <c r="Q38" s="40"/>
      <c r="R38" s="40"/>
      <c r="S38" s="40"/>
      <c r="T38" s="40">
        <f t="shared" ref="T38" si="132">SUM(T36:X37)</f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33">SUM(AD36:AH37)</f>
        <v>50246</v>
      </c>
      <c r="AE38" s="40"/>
      <c r="AF38" s="40"/>
      <c r="AG38" s="40"/>
      <c r="AH38" s="40"/>
      <c r="AI38" s="40">
        <f t="shared" ref="AI38" si="134">SUM(AI36:AM37)</f>
        <v>52133</v>
      </c>
      <c r="AJ38" s="40"/>
      <c r="AK38" s="40"/>
      <c r="AL38" s="40"/>
      <c r="AM38" s="40"/>
      <c r="AN38" s="40">
        <f t="shared" ref="AN38" si="135">SUM(AN36:AR37)</f>
        <v>60335</v>
      </c>
      <c r="AO38" s="40"/>
      <c r="AP38" s="40"/>
      <c r="AQ38" s="40"/>
      <c r="AR38" s="40"/>
      <c r="AS38" s="40">
        <f t="shared" ref="AS38" si="136">SUM(AS36:AW37)</f>
        <v>72505</v>
      </c>
      <c r="AT38" s="40"/>
      <c r="AU38" s="40"/>
      <c r="AV38" s="40"/>
      <c r="AW38" s="40"/>
      <c r="AX38" s="40">
        <f t="shared" ref="AX38" si="137">SUM(AX36:BB37)</f>
        <v>61397</v>
      </c>
      <c r="AY38" s="40"/>
      <c r="AZ38" s="40"/>
      <c r="BA38" s="40"/>
      <c r="BB38" s="40"/>
      <c r="BC38" s="40">
        <f t="shared" ref="BC38" si="138">SUM(BC36:BG37)</f>
        <v>60250</v>
      </c>
      <c r="BD38" s="40"/>
      <c r="BE38" s="40"/>
      <c r="BF38" s="40"/>
      <c r="BG38" s="40"/>
      <c r="BH38" s="40">
        <f t="shared" ref="BH38" si="139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40">SUM(BR36:BV37)</f>
        <v>669361</v>
      </c>
      <c r="BS38" s="32"/>
      <c r="BT38" s="32"/>
      <c r="BU38" s="32"/>
      <c r="BV38" s="33"/>
      <c r="BW38" s="27">
        <f>SUM(BW36:CA37)</f>
        <v>54148</v>
      </c>
      <c r="BX38" s="28"/>
      <c r="BY38" s="28"/>
      <c r="BZ38" s="28"/>
      <c r="CA38" s="29"/>
      <c r="CB38" s="27">
        <f>SUM(CB36:CF37)</f>
        <v>53765</v>
      </c>
      <c r="CC38" s="28"/>
      <c r="CD38" s="28"/>
      <c r="CE38" s="28"/>
      <c r="CF38" s="29"/>
      <c r="CG38" s="27">
        <f>SUM(CG36:CK37)</f>
        <v>0</v>
      </c>
      <c r="CH38" s="28"/>
      <c r="CI38" s="28"/>
      <c r="CJ38" s="28"/>
      <c r="CK38" s="29"/>
      <c r="CL38" s="27">
        <f t="shared" si="17"/>
        <v>614881</v>
      </c>
      <c r="CM38" s="28"/>
      <c r="CN38" s="28"/>
      <c r="CO38" s="28"/>
      <c r="CP38" s="2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41">SUM(J39:BQ39)</f>
        <v>2281586</v>
      </c>
      <c r="BS39" s="35"/>
      <c r="BT39" s="35"/>
      <c r="BU39" s="35"/>
      <c r="BV39" s="36"/>
      <c r="BW39" s="14">
        <v>118622</v>
      </c>
      <c r="BX39" s="15"/>
      <c r="BY39" s="15"/>
      <c r="BZ39" s="15"/>
      <c r="CA39" s="16"/>
      <c r="CB39" s="14">
        <v>139439</v>
      </c>
      <c r="CC39" s="15"/>
      <c r="CD39" s="15"/>
      <c r="CE39" s="15"/>
      <c r="CF39" s="16"/>
      <c r="CG39" s="14"/>
      <c r="CH39" s="15"/>
      <c r="CI39" s="15"/>
      <c r="CJ39" s="15"/>
      <c r="CK39" s="16"/>
      <c r="CL39" s="14">
        <f t="shared" si="17"/>
        <v>2149173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41"/>
        <v>0</v>
      </c>
      <c r="BS40" s="38"/>
      <c r="BT40" s="38"/>
      <c r="BU40" s="38"/>
      <c r="BV40" s="39"/>
      <c r="BW40" s="7">
        <v>0</v>
      </c>
      <c r="BX40" s="8"/>
      <c r="BY40" s="8"/>
      <c r="BZ40" s="8"/>
      <c r="CA40" s="9"/>
      <c r="CB40" s="7">
        <v>0</v>
      </c>
      <c r="CC40" s="8"/>
      <c r="CD40" s="8"/>
      <c r="CE40" s="8"/>
      <c r="CF40" s="9"/>
      <c r="CG40" s="7"/>
      <c r="CH40" s="8"/>
      <c r="CI40" s="8"/>
      <c r="CJ40" s="8"/>
      <c r="CK40" s="9"/>
      <c r="CL40" s="7">
        <f t="shared" si="17"/>
        <v>0</v>
      </c>
      <c r="CM40" s="8"/>
      <c r="CN40" s="8"/>
      <c r="CO40" s="8"/>
      <c r="CP40" s="9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f>SUM(J39:N40)</f>
        <v>112528</v>
      </c>
      <c r="K41" s="25"/>
      <c r="L41" s="25"/>
      <c r="M41" s="25"/>
      <c r="N41" s="25"/>
      <c r="O41" s="25">
        <f t="shared" ref="O41" si="142">SUM(O39:S40)</f>
        <v>129266</v>
      </c>
      <c r="P41" s="25"/>
      <c r="Q41" s="25"/>
      <c r="R41" s="25"/>
      <c r="S41" s="25"/>
      <c r="T41" s="25">
        <f t="shared" ref="T41" si="143">SUM(T39:X40)</f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44">SUM(AD39:AH40)</f>
        <v>123454</v>
      </c>
      <c r="AE41" s="25"/>
      <c r="AF41" s="25"/>
      <c r="AG41" s="25"/>
      <c r="AH41" s="25"/>
      <c r="AI41" s="25">
        <f t="shared" ref="AI41" si="145">SUM(AI39:AM40)</f>
        <v>189991</v>
      </c>
      <c r="AJ41" s="25"/>
      <c r="AK41" s="25"/>
      <c r="AL41" s="25"/>
      <c r="AM41" s="25"/>
      <c r="AN41" s="25">
        <f t="shared" ref="AN41" si="146">SUM(AN39:AR40)</f>
        <v>275409</v>
      </c>
      <c r="AO41" s="25"/>
      <c r="AP41" s="25"/>
      <c r="AQ41" s="25"/>
      <c r="AR41" s="25"/>
      <c r="AS41" s="25">
        <f t="shared" ref="AS41" si="147">SUM(AS39:AW40)</f>
        <v>265188</v>
      </c>
      <c r="AT41" s="25"/>
      <c r="AU41" s="25"/>
      <c r="AV41" s="25"/>
      <c r="AW41" s="25"/>
      <c r="AX41" s="25">
        <f t="shared" ref="AX41" si="148">SUM(AX39:BB40)</f>
        <v>260158</v>
      </c>
      <c r="AY41" s="25"/>
      <c r="AZ41" s="25"/>
      <c r="BA41" s="25"/>
      <c r="BB41" s="25"/>
      <c r="BC41" s="25">
        <f t="shared" ref="BC41" si="149">SUM(BC39:BG40)</f>
        <v>243865</v>
      </c>
      <c r="BD41" s="25"/>
      <c r="BE41" s="25"/>
      <c r="BF41" s="25"/>
      <c r="BG41" s="25"/>
      <c r="BH41" s="25">
        <f t="shared" ref="BH41" si="150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51">SUM(BR39:BV40)</f>
        <v>2281586</v>
      </c>
      <c r="BS41" s="32"/>
      <c r="BT41" s="32"/>
      <c r="BU41" s="32"/>
      <c r="BV41" s="33"/>
      <c r="BW41" s="27">
        <f>SUM(BW39:CA40)</f>
        <v>118622</v>
      </c>
      <c r="BX41" s="28"/>
      <c r="BY41" s="28"/>
      <c r="BZ41" s="28"/>
      <c r="CA41" s="29"/>
      <c r="CB41" s="27">
        <f>SUM(CB39:CF40)</f>
        <v>139439</v>
      </c>
      <c r="CC41" s="28"/>
      <c r="CD41" s="28"/>
      <c r="CE41" s="28"/>
      <c r="CF41" s="29"/>
      <c r="CG41" s="27">
        <f>SUM(CG39:CK40)</f>
        <v>0</v>
      </c>
      <c r="CH41" s="28"/>
      <c r="CI41" s="28"/>
      <c r="CJ41" s="28"/>
      <c r="CK41" s="29"/>
      <c r="CL41" s="27">
        <f t="shared" si="17"/>
        <v>2149173</v>
      </c>
      <c r="CM41" s="28"/>
      <c r="CN41" s="28"/>
      <c r="CO41" s="28"/>
      <c r="CP41" s="2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52">SUM(J42:BQ42)</f>
        <v>1593815</v>
      </c>
      <c r="BS42" s="38"/>
      <c r="BT42" s="38"/>
      <c r="BU42" s="38"/>
      <c r="BV42" s="39"/>
      <c r="BW42" s="14">
        <v>109435</v>
      </c>
      <c r="BX42" s="15"/>
      <c r="BY42" s="15"/>
      <c r="BZ42" s="15"/>
      <c r="CA42" s="16"/>
      <c r="CB42" s="14">
        <v>97674</v>
      </c>
      <c r="CC42" s="15"/>
      <c r="CD42" s="15"/>
      <c r="CE42" s="15"/>
      <c r="CF42" s="16"/>
      <c r="CG42" s="14"/>
      <c r="CH42" s="15"/>
      <c r="CI42" s="15"/>
      <c r="CJ42" s="15"/>
      <c r="CK42" s="16"/>
      <c r="CL42" s="14">
        <f t="shared" si="17"/>
        <v>1474372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52"/>
        <v>197268</v>
      </c>
      <c r="BS43" s="38"/>
      <c r="BT43" s="38"/>
      <c r="BU43" s="38"/>
      <c r="BV43" s="39"/>
      <c r="BW43" s="7">
        <v>15799</v>
      </c>
      <c r="BX43" s="8"/>
      <c r="BY43" s="8"/>
      <c r="BZ43" s="8"/>
      <c r="CA43" s="9"/>
      <c r="CB43" s="7">
        <v>15526</v>
      </c>
      <c r="CC43" s="8"/>
      <c r="CD43" s="8"/>
      <c r="CE43" s="8"/>
      <c r="CF43" s="9"/>
      <c r="CG43" s="7"/>
      <c r="CH43" s="8"/>
      <c r="CI43" s="8"/>
      <c r="CJ43" s="8"/>
      <c r="CK43" s="9"/>
      <c r="CL43" s="7">
        <f t="shared" si="17"/>
        <v>172431</v>
      </c>
      <c r="CM43" s="8"/>
      <c r="CN43" s="8"/>
      <c r="CO43" s="8"/>
      <c r="CP43" s="9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f>SUM(J42:N43)</f>
        <v>122543</v>
      </c>
      <c r="K44" s="40"/>
      <c r="L44" s="40"/>
      <c r="M44" s="40"/>
      <c r="N44" s="40"/>
      <c r="O44" s="40">
        <f t="shared" ref="O44" si="153">SUM(O42:S43)</f>
        <v>115829</v>
      </c>
      <c r="P44" s="40"/>
      <c r="Q44" s="40"/>
      <c r="R44" s="40"/>
      <c r="S44" s="40"/>
      <c r="T44" s="40">
        <f t="shared" ref="T44" si="154">SUM(T42:X43)</f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55">SUM(AD42:AH43)</f>
        <v>159137</v>
      </c>
      <c r="AE44" s="40"/>
      <c r="AF44" s="40"/>
      <c r="AG44" s="40"/>
      <c r="AH44" s="40"/>
      <c r="AI44" s="40">
        <f t="shared" ref="AI44" si="156">SUM(AI42:AM43)</f>
        <v>153134</v>
      </c>
      <c r="AJ44" s="40"/>
      <c r="AK44" s="40"/>
      <c r="AL44" s="40"/>
      <c r="AM44" s="40"/>
      <c r="AN44" s="40">
        <f t="shared" ref="AN44" si="157">SUM(AN42:AR43)</f>
        <v>169629</v>
      </c>
      <c r="AO44" s="40"/>
      <c r="AP44" s="40"/>
      <c r="AQ44" s="40"/>
      <c r="AR44" s="40"/>
      <c r="AS44" s="40">
        <f t="shared" ref="AS44" si="158">SUM(AS42:AW43)</f>
        <v>197239</v>
      </c>
      <c r="AT44" s="40"/>
      <c r="AU44" s="40"/>
      <c r="AV44" s="40"/>
      <c r="AW44" s="40"/>
      <c r="AX44" s="40">
        <f t="shared" ref="AX44" si="159">SUM(AX42:BB43)</f>
        <v>170575</v>
      </c>
      <c r="AY44" s="40"/>
      <c r="AZ44" s="40"/>
      <c r="BA44" s="40"/>
      <c r="BB44" s="40"/>
      <c r="BC44" s="40">
        <f t="shared" ref="BC44" si="160">SUM(BC42:BG43)</f>
        <v>169231</v>
      </c>
      <c r="BD44" s="40"/>
      <c r="BE44" s="40"/>
      <c r="BF44" s="40"/>
      <c r="BG44" s="40"/>
      <c r="BH44" s="40">
        <f t="shared" ref="BH44" si="161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62">SUM(BR42:BV43)</f>
        <v>1791083</v>
      </c>
      <c r="BS44" s="32"/>
      <c r="BT44" s="32"/>
      <c r="BU44" s="32"/>
      <c r="BV44" s="33"/>
      <c r="BW44" s="27">
        <f>SUM(BW42:CA43)</f>
        <v>125234</v>
      </c>
      <c r="BX44" s="28"/>
      <c r="BY44" s="28"/>
      <c r="BZ44" s="28"/>
      <c r="CA44" s="29"/>
      <c r="CB44" s="27">
        <f>SUM(CB42:CF43)</f>
        <v>113200</v>
      </c>
      <c r="CC44" s="28"/>
      <c r="CD44" s="28"/>
      <c r="CE44" s="28"/>
      <c r="CF44" s="29"/>
      <c r="CG44" s="27">
        <f>SUM(CG42:CK43)</f>
        <v>0</v>
      </c>
      <c r="CH44" s="28"/>
      <c r="CI44" s="28"/>
      <c r="CJ44" s="28"/>
      <c r="CK44" s="29"/>
      <c r="CL44" s="27">
        <f t="shared" si="17"/>
        <v>1646803</v>
      </c>
      <c r="CM44" s="28"/>
      <c r="CN44" s="28"/>
      <c r="CO44" s="28"/>
      <c r="CP44" s="2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63">SUM(J45:BQ45)</f>
        <v>7044584</v>
      </c>
      <c r="BS45" s="35"/>
      <c r="BT45" s="35"/>
      <c r="BU45" s="35"/>
      <c r="BV45" s="36"/>
      <c r="BW45" s="14">
        <v>380172</v>
      </c>
      <c r="BX45" s="15"/>
      <c r="BY45" s="15"/>
      <c r="BZ45" s="15"/>
      <c r="CA45" s="16"/>
      <c r="CB45" s="14">
        <v>360589</v>
      </c>
      <c r="CC45" s="15"/>
      <c r="CD45" s="15"/>
      <c r="CE45" s="15"/>
      <c r="CF45" s="16"/>
      <c r="CG45" s="14"/>
      <c r="CH45" s="15"/>
      <c r="CI45" s="15"/>
      <c r="CJ45" s="15"/>
      <c r="CK45" s="16"/>
      <c r="CL45" s="14">
        <f t="shared" si="17"/>
        <v>6450406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63"/>
        <v>0</v>
      </c>
      <c r="BS46" s="38"/>
      <c r="BT46" s="38"/>
      <c r="BU46" s="38"/>
      <c r="BV46" s="39"/>
      <c r="BW46" s="7">
        <v>0</v>
      </c>
      <c r="BX46" s="8"/>
      <c r="BY46" s="8"/>
      <c r="BZ46" s="8"/>
      <c r="CA46" s="9"/>
      <c r="CB46" s="7">
        <v>0</v>
      </c>
      <c r="CC46" s="8"/>
      <c r="CD46" s="8"/>
      <c r="CE46" s="8"/>
      <c r="CF46" s="9"/>
      <c r="CG46" s="7"/>
      <c r="CH46" s="8"/>
      <c r="CI46" s="8"/>
      <c r="CJ46" s="8"/>
      <c r="CK46" s="9"/>
      <c r="CL46" s="7">
        <f t="shared" si="17"/>
        <v>0</v>
      </c>
      <c r="CM46" s="8"/>
      <c r="CN46" s="8"/>
      <c r="CO46" s="8"/>
      <c r="CP46" s="9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f>SUM(J45:N46)</f>
        <v>412778</v>
      </c>
      <c r="K47" s="25"/>
      <c r="L47" s="25"/>
      <c r="M47" s="25"/>
      <c r="N47" s="25"/>
      <c r="O47" s="25">
        <f t="shared" ref="O47" si="164">SUM(O45:S46)</f>
        <v>418025</v>
      </c>
      <c r="P47" s="25"/>
      <c r="Q47" s="25"/>
      <c r="R47" s="25"/>
      <c r="S47" s="25"/>
      <c r="T47" s="25">
        <f t="shared" ref="T47" si="165">SUM(T45:X46)</f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66">SUM(AD45:AH46)</f>
        <v>517331</v>
      </c>
      <c r="AE47" s="25"/>
      <c r="AF47" s="25"/>
      <c r="AG47" s="25"/>
      <c r="AH47" s="25"/>
      <c r="AI47" s="25">
        <f t="shared" ref="AI47" si="167">SUM(AI45:AM46)</f>
        <v>596554</v>
      </c>
      <c r="AJ47" s="25"/>
      <c r="AK47" s="25"/>
      <c r="AL47" s="25"/>
      <c r="AM47" s="25"/>
      <c r="AN47" s="25">
        <f t="shared" ref="AN47" si="168">SUM(AN45:AR46)</f>
        <v>693390</v>
      </c>
      <c r="AO47" s="25"/>
      <c r="AP47" s="25"/>
      <c r="AQ47" s="25"/>
      <c r="AR47" s="25"/>
      <c r="AS47" s="25">
        <f t="shared" ref="AS47" si="169">SUM(AS45:AW46)</f>
        <v>711258</v>
      </c>
      <c r="AT47" s="25"/>
      <c r="AU47" s="25"/>
      <c r="AV47" s="25"/>
      <c r="AW47" s="25"/>
      <c r="AX47" s="25">
        <f t="shared" ref="AX47" si="170">SUM(AX45:BB46)</f>
        <v>750202</v>
      </c>
      <c r="AY47" s="25"/>
      <c r="AZ47" s="25"/>
      <c r="BA47" s="25"/>
      <c r="BB47" s="25"/>
      <c r="BC47" s="25">
        <f t="shared" ref="BC47" si="171">SUM(BC45:BG46)</f>
        <v>735925</v>
      </c>
      <c r="BD47" s="25"/>
      <c r="BE47" s="25"/>
      <c r="BF47" s="25"/>
      <c r="BG47" s="25"/>
      <c r="BH47" s="25">
        <f t="shared" ref="BH47" si="172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73">SUM(BR45:BV46)</f>
        <v>7044584</v>
      </c>
      <c r="BS47" s="97"/>
      <c r="BT47" s="97"/>
      <c r="BU47" s="97"/>
      <c r="BV47" s="98"/>
      <c r="BW47" s="27">
        <f>SUM(BW45:CA46)</f>
        <v>380172</v>
      </c>
      <c r="BX47" s="28"/>
      <c r="BY47" s="28"/>
      <c r="BZ47" s="28"/>
      <c r="CA47" s="29"/>
      <c r="CB47" s="27">
        <f>SUM(CB45:CF46)</f>
        <v>360589</v>
      </c>
      <c r="CC47" s="28"/>
      <c r="CD47" s="28"/>
      <c r="CE47" s="28"/>
      <c r="CF47" s="29"/>
      <c r="CG47" s="27">
        <f>SUM(CG45:CK46)</f>
        <v>0</v>
      </c>
      <c r="CH47" s="28"/>
      <c r="CI47" s="28"/>
      <c r="CJ47" s="28"/>
      <c r="CK47" s="29"/>
      <c r="CL47" s="27">
        <f t="shared" si="17"/>
        <v>6450406</v>
      </c>
      <c r="CM47" s="28"/>
      <c r="CN47" s="28"/>
      <c r="CO47" s="28"/>
      <c r="CP47" s="2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2524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74">SUM(J48:BQ48)</f>
        <v>46084</v>
      </c>
      <c r="BS48" s="35"/>
      <c r="BT48" s="35"/>
      <c r="BU48" s="35"/>
      <c r="BV48" s="36"/>
      <c r="BW48" s="14">
        <v>1365</v>
      </c>
      <c r="BX48" s="15"/>
      <c r="BY48" s="15"/>
      <c r="BZ48" s="15"/>
      <c r="CA48" s="16"/>
      <c r="CB48" s="14">
        <v>1341</v>
      </c>
      <c r="CC48" s="15"/>
      <c r="CD48" s="15"/>
      <c r="CE48" s="15"/>
      <c r="CF48" s="16"/>
      <c r="CG48" s="14"/>
      <c r="CH48" s="15"/>
      <c r="CI48" s="15"/>
      <c r="CJ48" s="15"/>
      <c r="CK48" s="16"/>
      <c r="CL48" s="14">
        <f t="shared" si="17"/>
        <v>44298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74"/>
        <v>0</v>
      </c>
      <c r="BS49" s="38"/>
      <c r="BT49" s="38"/>
      <c r="BU49" s="38"/>
      <c r="BV49" s="39"/>
      <c r="BW49" s="7">
        <v>0</v>
      </c>
      <c r="BX49" s="8"/>
      <c r="BY49" s="8"/>
      <c r="BZ49" s="8"/>
      <c r="CA49" s="9"/>
      <c r="CB49" s="7">
        <v>0</v>
      </c>
      <c r="CC49" s="8"/>
      <c r="CD49" s="8"/>
      <c r="CE49" s="8"/>
      <c r="CF49" s="9"/>
      <c r="CG49" s="7">
        <v>0</v>
      </c>
      <c r="CH49" s="8"/>
      <c r="CI49" s="8"/>
      <c r="CJ49" s="8"/>
      <c r="CK49" s="9"/>
      <c r="CL49" s="7">
        <f t="shared" si="17"/>
        <v>0</v>
      </c>
      <c r="CM49" s="8"/>
      <c r="CN49" s="8"/>
      <c r="CO49" s="8"/>
      <c r="CP49" s="9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f>SUM(J48:N49)</f>
        <v>1456</v>
      </c>
      <c r="K50" s="40"/>
      <c r="L50" s="40"/>
      <c r="M50" s="40"/>
      <c r="N50" s="40"/>
      <c r="O50" s="40">
        <f t="shared" ref="O50" si="175">SUM(O48:S49)</f>
        <v>1404</v>
      </c>
      <c r="P50" s="40"/>
      <c r="Q50" s="40"/>
      <c r="R50" s="40"/>
      <c r="S50" s="40"/>
      <c r="T50" s="40">
        <f t="shared" ref="T50" si="176">SUM(T48:X49)</f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77">SUM(AD48:AH49)</f>
        <v>2524</v>
      </c>
      <c r="AE50" s="40"/>
      <c r="AF50" s="40"/>
      <c r="AG50" s="40"/>
      <c r="AH50" s="40"/>
      <c r="AI50" s="40">
        <f t="shared" ref="AI50" si="178">SUM(AI48:AM49)</f>
        <v>7725</v>
      </c>
      <c r="AJ50" s="40"/>
      <c r="AK50" s="40"/>
      <c r="AL50" s="40"/>
      <c r="AM50" s="40"/>
      <c r="AN50" s="40">
        <f t="shared" ref="AN50" si="179">SUM(AN48:AR49)</f>
        <v>8139</v>
      </c>
      <c r="AO50" s="40"/>
      <c r="AP50" s="40"/>
      <c r="AQ50" s="40"/>
      <c r="AR50" s="40"/>
      <c r="AS50" s="40">
        <f t="shared" ref="AS50" si="180">SUM(AS48:AW49)</f>
        <v>8984</v>
      </c>
      <c r="AT50" s="40"/>
      <c r="AU50" s="40"/>
      <c r="AV50" s="40"/>
      <c r="AW50" s="40"/>
      <c r="AX50" s="40">
        <f t="shared" ref="AX50" si="181">SUM(AX48:BB49)</f>
        <v>7483</v>
      </c>
      <c r="AY50" s="40"/>
      <c r="AZ50" s="40"/>
      <c r="BA50" s="40"/>
      <c r="BB50" s="40"/>
      <c r="BC50" s="40">
        <f t="shared" ref="BC50" si="182">SUM(BC48:BG49)</f>
        <v>2035</v>
      </c>
      <c r="BD50" s="40"/>
      <c r="BE50" s="40"/>
      <c r="BF50" s="40"/>
      <c r="BG50" s="40"/>
      <c r="BH50" s="40">
        <f t="shared" ref="BH50" si="183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184">SUM(BR48:BV49)</f>
        <v>46084</v>
      </c>
      <c r="BS50" s="32"/>
      <c r="BT50" s="32"/>
      <c r="BU50" s="32"/>
      <c r="BV50" s="33"/>
      <c r="BW50" s="27">
        <f>SUM(BW48:CA49)</f>
        <v>1365</v>
      </c>
      <c r="BX50" s="28"/>
      <c r="BY50" s="28"/>
      <c r="BZ50" s="28"/>
      <c r="CA50" s="29"/>
      <c r="CB50" s="27">
        <f>SUM(CB48:CF49)</f>
        <v>1341</v>
      </c>
      <c r="CC50" s="28"/>
      <c r="CD50" s="28"/>
      <c r="CE50" s="28"/>
      <c r="CF50" s="29"/>
      <c r="CG50" s="27">
        <f>SUM(CG48:CK49)</f>
        <v>0</v>
      </c>
      <c r="CH50" s="28"/>
      <c r="CI50" s="28"/>
      <c r="CJ50" s="28"/>
      <c r="CK50" s="29"/>
      <c r="CL50" s="27">
        <f t="shared" si="17"/>
        <v>44298</v>
      </c>
      <c r="CM50" s="28"/>
      <c r="CN50" s="28"/>
      <c r="CO50" s="28"/>
      <c r="CP50" s="2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85">SUM(J51:BQ51)</f>
        <v>3038</v>
      </c>
      <c r="BS51" s="35"/>
      <c r="BT51" s="35"/>
      <c r="BU51" s="35"/>
      <c r="BV51" s="36"/>
      <c r="BW51" s="14">
        <v>0</v>
      </c>
      <c r="BX51" s="15"/>
      <c r="BY51" s="15"/>
      <c r="BZ51" s="15"/>
      <c r="CA51" s="16"/>
      <c r="CB51" s="14">
        <v>0</v>
      </c>
      <c r="CC51" s="15"/>
      <c r="CD51" s="15"/>
      <c r="CE51" s="15"/>
      <c r="CF51" s="16"/>
      <c r="CG51" s="14">
        <v>0</v>
      </c>
      <c r="CH51" s="15"/>
      <c r="CI51" s="15"/>
      <c r="CJ51" s="15"/>
      <c r="CK51" s="16"/>
      <c r="CL51" s="14">
        <f t="shared" si="17"/>
        <v>3038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85"/>
        <v>0</v>
      </c>
      <c r="BS52" s="38"/>
      <c r="BT52" s="38"/>
      <c r="BU52" s="38"/>
      <c r="BV52" s="39"/>
      <c r="BW52" s="7">
        <v>0</v>
      </c>
      <c r="BX52" s="8"/>
      <c r="BY52" s="8"/>
      <c r="BZ52" s="8"/>
      <c r="CA52" s="9"/>
      <c r="CB52" s="7">
        <v>0</v>
      </c>
      <c r="CC52" s="8"/>
      <c r="CD52" s="8"/>
      <c r="CE52" s="8"/>
      <c r="CF52" s="9"/>
      <c r="CG52" s="7">
        <v>0</v>
      </c>
      <c r="CH52" s="8"/>
      <c r="CI52" s="8"/>
      <c r="CJ52" s="8"/>
      <c r="CK52" s="9"/>
      <c r="CL52" s="7">
        <f t="shared" si="17"/>
        <v>0</v>
      </c>
      <c r="CM52" s="8"/>
      <c r="CN52" s="8"/>
      <c r="CO52" s="8"/>
      <c r="CP52" s="9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f>SUM(J51:N52)</f>
        <v>0</v>
      </c>
      <c r="K53" s="25"/>
      <c r="L53" s="25"/>
      <c r="M53" s="25"/>
      <c r="N53" s="25"/>
      <c r="O53" s="25">
        <f t="shared" ref="O53" si="186">SUM(O51:S52)</f>
        <v>0</v>
      </c>
      <c r="P53" s="25"/>
      <c r="Q53" s="25"/>
      <c r="R53" s="25"/>
      <c r="S53" s="25"/>
      <c r="T53" s="25">
        <f t="shared" ref="T53" si="187">SUM(T51:X52)</f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88">SUM(AD51:AH52)</f>
        <v>0</v>
      </c>
      <c r="AE53" s="25"/>
      <c r="AF53" s="25"/>
      <c r="AG53" s="25"/>
      <c r="AH53" s="25"/>
      <c r="AI53" s="25">
        <f t="shared" ref="AI53" si="189">SUM(AI51:AM52)</f>
        <v>644</v>
      </c>
      <c r="AJ53" s="25"/>
      <c r="AK53" s="25"/>
      <c r="AL53" s="25"/>
      <c r="AM53" s="25"/>
      <c r="AN53" s="25">
        <f t="shared" ref="AN53" si="190">SUM(AN51:AR52)</f>
        <v>657</v>
      </c>
      <c r="AO53" s="25"/>
      <c r="AP53" s="25"/>
      <c r="AQ53" s="25"/>
      <c r="AR53" s="25"/>
      <c r="AS53" s="25">
        <f t="shared" ref="AS53" si="191">SUM(AS51:AW52)</f>
        <v>1004</v>
      </c>
      <c r="AT53" s="25"/>
      <c r="AU53" s="25"/>
      <c r="AV53" s="25"/>
      <c r="AW53" s="25"/>
      <c r="AX53" s="25">
        <f t="shared" ref="AX53" si="192">SUM(AX51:BB52)</f>
        <v>733</v>
      </c>
      <c r="AY53" s="25"/>
      <c r="AZ53" s="25"/>
      <c r="BA53" s="25"/>
      <c r="BB53" s="25"/>
      <c r="BC53" s="25">
        <f t="shared" ref="BC53" si="193">SUM(BC51:BG52)</f>
        <v>0</v>
      </c>
      <c r="BD53" s="25"/>
      <c r="BE53" s="25"/>
      <c r="BF53" s="25"/>
      <c r="BG53" s="25"/>
      <c r="BH53" s="25">
        <f t="shared" ref="BH53" si="194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95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27">
        <f t="shared" si="17"/>
        <v>3038</v>
      </c>
      <c r="CM53" s="28"/>
      <c r="CN53" s="28"/>
      <c r="CO53" s="28"/>
      <c r="CP53" s="2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96">SUM(J54:BQ54)</f>
        <v>0</v>
      </c>
      <c r="BS54" s="38"/>
      <c r="BT54" s="38"/>
      <c r="BU54" s="38"/>
      <c r="BV54" s="39"/>
      <c r="BW54" s="14">
        <v>0</v>
      </c>
      <c r="BX54" s="15"/>
      <c r="BY54" s="15"/>
      <c r="BZ54" s="15"/>
      <c r="CA54" s="16"/>
      <c r="CB54" s="14">
        <v>0</v>
      </c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si="17"/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96"/>
        <v>0</v>
      </c>
      <c r="BS55" s="38"/>
      <c r="BT55" s="38"/>
      <c r="BU55" s="38"/>
      <c r="BV55" s="39"/>
      <c r="BW55" s="7">
        <v>0</v>
      </c>
      <c r="BX55" s="8"/>
      <c r="BY55" s="8"/>
      <c r="BZ55" s="8"/>
      <c r="CA55" s="9"/>
      <c r="CB55" s="7">
        <v>0</v>
      </c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17"/>
        <v>0</v>
      </c>
      <c r="CM55" s="8"/>
      <c r="CN55" s="8"/>
      <c r="CO55" s="8"/>
      <c r="CP55" s="9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f>SUM(J54:N55)</f>
        <v>0</v>
      </c>
      <c r="K56" s="40"/>
      <c r="L56" s="40"/>
      <c r="M56" s="40"/>
      <c r="N56" s="40"/>
      <c r="O56" s="40">
        <f t="shared" ref="O56" si="197">SUM(O54:S55)</f>
        <v>0</v>
      </c>
      <c r="P56" s="40"/>
      <c r="Q56" s="40"/>
      <c r="R56" s="40"/>
      <c r="S56" s="40"/>
      <c r="T56" s="40">
        <f t="shared" ref="T56" si="198">SUM(T54:X55)</f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199">SUM(AD54:AH55)</f>
        <v>0</v>
      </c>
      <c r="AE56" s="40"/>
      <c r="AF56" s="40"/>
      <c r="AG56" s="40"/>
      <c r="AH56" s="40"/>
      <c r="AI56" s="40">
        <f t="shared" ref="AI56" si="200">SUM(AI54:AM55)</f>
        <v>0</v>
      </c>
      <c r="AJ56" s="40"/>
      <c r="AK56" s="40"/>
      <c r="AL56" s="40"/>
      <c r="AM56" s="40"/>
      <c r="AN56" s="40">
        <f t="shared" ref="AN56" si="201">SUM(AN54:AR55)</f>
        <v>0</v>
      </c>
      <c r="AO56" s="40"/>
      <c r="AP56" s="40"/>
      <c r="AQ56" s="40"/>
      <c r="AR56" s="40"/>
      <c r="AS56" s="40">
        <f t="shared" ref="AS56" si="202">SUM(AS54:AW55)</f>
        <v>0</v>
      </c>
      <c r="AT56" s="40"/>
      <c r="AU56" s="40"/>
      <c r="AV56" s="40"/>
      <c r="AW56" s="40"/>
      <c r="AX56" s="40">
        <f t="shared" ref="AX56" si="203">SUM(AX54:BB55)</f>
        <v>0</v>
      </c>
      <c r="AY56" s="40"/>
      <c r="AZ56" s="40"/>
      <c r="BA56" s="40"/>
      <c r="BB56" s="40"/>
      <c r="BC56" s="40">
        <f t="shared" ref="BC56" si="204">SUM(BC54:BG55)</f>
        <v>0</v>
      </c>
      <c r="BD56" s="40"/>
      <c r="BE56" s="40"/>
      <c r="BF56" s="40"/>
      <c r="BG56" s="40"/>
      <c r="BH56" s="40">
        <f t="shared" ref="BH56" si="205">SUM(BH54:BL55)</f>
        <v>0</v>
      </c>
      <c r="BI56" s="40"/>
      <c r="BJ56" s="40"/>
      <c r="BK56" s="40"/>
      <c r="BL56" s="40"/>
      <c r="BM56" s="40">
        <f t="shared" ref="BM56" si="206">SUM(BM54:BQ55)</f>
        <v>0</v>
      </c>
      <c r="BN56" s="40"/>
      <c r="BO56" s="40"/>
      <c r="BP56" s="40"/>
      <c r="BQ56" s="40"/>
      <c r="BR56" s="31">
        <f t="shared" ref="BR56" si="207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27">
        <f t="shared" si="17"/>
        <v>0</v>
      </c>
      <c r="CM56" s="28"/>
      <c r="CN56" s="28"/>
      <c r="CO56" s="28"/>
      <c r="CP56" s="2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208">SUM(J57:BQ57)</f>
        <v>0</v>
      </c>
      <c r="BS57" s="35"/>
      <c r="BT57" s="35"/>
      <c r="BU57" s="35"/>
      <c r="BV57" s="36"/>
      <c r="BW57" s="14">
        <v>0</v>
      </c>
      <c r="BX57" s="15"/>
      <c r="BY57" s="15"/>
      <c r="BZ57" s="15"/>
      <c r="CA57" s="16"/>
      <c r="CB57" s="14">
        <v>0</v>
      </c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si="17"/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208"/>
        <v>0</v>
      </c>
      <c r="BS58" s="38"/>
      <c r="BT58" s="38"/>
      <c r="BU58" s="38"/>
      <c r="BV58" s="39"/>
      <c r="BW58" s="7">
        <v>0</v>
      </c>
      <c r="BX58" s="8"/>
      <c r="BY58" s="8"/>
      <c r="BZ58" s="8"/>
      <c r="CA58" s="9"/>
      <c r="CB58" s="7">
        <v>0</v>
      </c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17"/>
        <v>0</v>
      </c>
      <c r="CM58" s="8"/>
      <c r="CN58" s="8"/>
      <c r="CO58" s="8"/>
      <c r="CP58" s="9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f>SUM(J57:N58)</f>
        <v>0</v>
      </c>
      <c r="K59" s="26"/>
      <c r="L59" s="26"/>
      <c r="M59" s="26"/>
      <c r="N59" s="26"/>
      <c r="O59" s="26">
        <f t="shared" ref="O59" si="209">SUM(O57:S58)</f>
        <v>0</v>
      </c>
      <c r="P59" s="26"/>
      <c r="Q59" s="26"/>
      <c r="R59" s="26"/>
      <c r="S59" s="26"/>
      <c r="T59" s="26">
        <f t="shared" ref="T59" si="210">SUM(T57:X58)</f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211">SUM(AD57:AH58)</f>
        <v>0</v>
      </c>
      <c r="AE59" s="26"/>
      <c r="AF59" s="26"/>
      <c r="AG59" s="26"/>
      <c r="AH59" s="26"/>
      <c r="AI59" s="26">
        <f t="shared" ref="AI59" si="212">SUM(AI57:AM58)</f>
        <v>0</v>
      </c>
      <c r="AJ59" s="26"/>
      <c r="AK59" s="26"/>
      <c r="AL59" s="26"/>
      <c r="AM59" s="26"/>
      <c r="AN59" s="26">
        <f t="shared" ref="AN59" si="213">SUM(AN57:AR58)</f>
        <v>0</v>
      </c>
      <c r="AO59" s="26"/>
      <c r="AP59" s="26"/>
      <c r="AQ59" s="26"/>
      <c r="AR59" s="26"/>
      <c r="AS59" s="26">
        <f t="shared" ref="AS59" si="214">SUM(AS57:AW58)</f>
        <v>0</v>
      </c>
      <c r="AT59" s="26"/>
      <c r="AU59" s="26"/>
      <c r="AV59" s="26"/>
      <c r="AW59" s="26"/>
      <c r="AX59" s="26">
        <f t="shared" ref="AX59" si="215">SUM(AX57:BB58)</f>
        <v>0</v>
      </c>
      <c r="AY59" s="26"/>
      <c r="AZ59" s="26"/>
      <c r="BA59" s="26"/>
      <c r="BB59" s="26"/>
      <c r="BC59" s="26">
        <f t="shared" ref="BC59" si="216">SUM(BC57:BG58)</f>
        <v>0</v>
      </c>
      <c r="BD59" s="26"/>
      <c r="BE59" s="26"/>
      <c r="BF59" s="26"/>
      <c r="BG59" s="26"/>
      <c r="BH59" s="26">
        <f t="shared" ref="BH59" si="217">SUM(BH57:BL58)</f>
        <v>0</v>
      </c>
      <c r="BI59" s="26"/>
      <c r="BJ59" s="26"/>
      <c r="BK59" s="26"/>
      <c r="BL59" s="26"/>
      <c r="BM59" s="26">
        <f t="shared" ref="BM59" si="218">SUM(BM57:BQ58)</f>
        <v>0</v>
      </c>
      <c r="BN59" s="26"/>
      <c r="BO59" s="26"/>
      <c r="BP59" s="26"/>
      <c r="BQ59" s="26"/>
      <c r="BR59" s="105">
        <f t="shared" ref="BR59" si="219">SUM(BR57:BV58)</f>
        <v>0</v>
      </c>
      <c r="BS59" s="106"/>
      <c r="BT59" s="106"/>
      <c r="BU59" s="106"/>
      <c r="BV59" s="107"/>
      <c r="BW59" s="10">
        <f>SUM(BW57:CA58)</f>
        <v>0</v>
      </c>
      <c r="BX59" s="11"/>
      <c r="BY59" s="11"/>
      <c r="BZ59" s="11"/>
      <c r="CA59" s="12"/>
      <c r="CB59" s="10">
        <f t="shared" ref="CB59" si="220">SUM(CB57:CF58)</f>
        <v>0</v>
      </c>
      <c r="CC59" s="11"/>
      <c r="CD59" s="11"/>
      <c r="CE59" s="11"/>
      <c r="CF59" s="12"/>
      <c r="CG59" s="10">
        <f t="shared" ref="CG59" si="221">SUM(CG57:CK58)</f>
        <v>0</v>
      </c>
      <c r="CH59" s="11"/>
      <c r="CI59" s="11"/>
      <c r="CJ59" s="11"/>
      <c r="CK59" s="12"/>
      <c r="CL59" s="10">
        <f t="shared" si="17"/>
        <v>0</v>
      </c>
      <c r="CM59" s="11"/>
      <c r="CN59" s="11"/>
      <c r="CO59" s="11"/>
      <c r="CP59" s="12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4" t="s">
        <v>65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6"/>
      <c r="BW63" s="5" t="s">
        <v>69</v>
      </c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68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66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>
        <v>952</v>
      </c>
      <c r="BX65" s="15"/>
      <c r="BY65" s="15"/>
      <c r="BZ65" s="15"/>
      <c r="CA65" s="16"/>
      <c r="CB65" s="14">
        <v>676</v>
      </c>
      <c r="CC65" s="15"/>
      <c r="CD65" s="15"/>
      <c r="CE65" s="15"/>
      <c r="CF65" s="16"/>
      <c r="CG65" s="14"/>
      <c r="CH65" s="15"/>
      <c r="CI65" s="15"/>
      <c r="CJ65" s="15"/>
      <c r="CK65" s="16"/>
      <c r="CL65" s="51">
        <f>SUM(Y65:BQ65,BW65:CK65)</f>
        <v>9936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>
        <v>0</v>
      </c>
      <c r="AT66" s="8"/>
      <c r="AU66" s="8"/>
      <c r="AV66" s="8"/>
      <c r="AW66" s="9"/>
      <c r="AX66" s="7">
        <v>0</v>
      </c>
      <c r="AY66" s="8"/>
      <c r="AZ66" s="8"/>
      <c r="BA66" s="8"/>
      <c r="BB66" s="9"/>
      <c r="BC66" s="7">
        <v>0</v>
      </c>
      <c r="BD66" s="8"/>
      <c r="BE66" s="8"/>
      <c r="BF66" s="8"/>
      <c r="BG66" s="9"/>
      <c r="BH66" s="7">
        <v>0</v>
      </c>
      <c r="BI66" s="8"/>
      <c r="BJ66" s="8"/>
      <c r="BK66" s="8"/>
      <c r="BL66" s="9"/>
      <c r="BM66" s="7">
        <v>0</v>
      </c>
      <c r="BN66" s="8"/>
      <c r="BO66" s="8"/>
      <c r="BP66" s="8"/>
      <c r="BQ66" s="9"/>
      <c r="BR66" s="37">
        <f>SUM(J66:BQ66)</f>
        <v>0</v>
      </c>
      <c r="BS66" s="38"/>
      <c r="BT66" s="38"/>
      <c r="BU66" s="38"/>
      <c r="BV66" s="39"/>
      <c r="BW66" s="7">
        <v>0</v>
      </c>
      <c r="BX66" s="8"/>
      <c r="BY66" s="8"/>
      <c r="BZ66" s="8"/>
      <c r="CA66" s="9"/>
      <c r="CB66" s="7">
        <v>0</v>
      </c>
      <c r="CC66" s="8"/>
      <c r="CD66" s="8"/>
      <c r="CE66" s="8"/>
      <c r="CF66" s="9"/>
      <c r="CG66" s="7"/>
      <c r="CH66" s="8"/>
      <c r="CI66" s="8"/>
      <c r="CJ66" s="8"/>
      <c r="CK66" s="9"/>
      <c r="CL66" s="7">
        <f t="shared" ref="CL66:CL118" si="222">SUM(Y66:BQ66,BW66:CK66)</f>
        <v>0</v>
      </c>
      <c r="CM66" s="8"/>
      <c r="CN66" s="8"/>
      <c r="CO66" s="8"/>
      <c r="CP66" s="9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223">SUM(O65:S66)</f>
        <v>860</v>
      </c>
      <c r="P67" s="18"/>
      <c r="Q67" s="18"/>
      <c r="R67" s="18"/>
      <c r="S67" s="19"/>
      <c r="T67" s="17">
        <f t="shared" ref="T67" si="224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225">SUM(AD65:AH66)</f>
        <v>739</v>
      </c>
      <c r="AE67" s="18"/>
      <c r="AF67" s="18"/>
      <c r="AG67" s="18"/>
      <c r="AH67" s="19"/>
      <c r="AI67" s="17">
        <f t="shared" ref="AI67" si="226">SUM(AI65:AM66)</f>
        <v>833</v>
      </c>
      <c r="AJ67" s="18"/>
      <c r="AK67" s="18"/>
      <c r="AL67" s="18"/>
      <c r="AM67" s="19"/>
      <c r="AN67" s="17">
        <f t="shared" ref="AN67" si="227">SUM(AN65:AR66)</f>
        <v>948</v>
      </c>
      <c r="AO67" s="18"/>
      <c r="AP67" s="18"/>
      <c r="AQ67" s="18"/>
      <c r="AR67" s="19"/>
      <c r="AS67" s="17">
        <f t="shared" ref="AS67" si="228">SUM(AS65:AW66)</f>
        <v>1240</v>
      </c>
      <c r="AT67" s="18"/>
      <c r="AU67" s="18"/>
      <c r="AV67" s="18"/>
      <c r="AW67" s="19"/>
      <c r="AX67" s="17">
        <f t="shared" ref="AX67" si="229">SUM(AX65:BB66)</f>
        <v>918</v>
      </c>
      <c r="AY67" s="18"/>
      <c r="AZ67" s="18"/>
      <c r="BA67" s="18"/>
      <c r="BB67" s="19"/>
      <c r="BC67" s="17">
        <f t="shared" ref="BC67" si="230">SUM(BC65:BG66)</f>
        <v>921</v>
      </c>
      <c r="BD67" s="18"/>
      <c r="BE67" s="18"/>
      <c r="BF67" s="18"/>
      <c r="BG67" s="19"/>
      <c r="BH67" s="17">
        <f t="shared" ref="BH67" si="231">SUM(BH65:BL66)</f>
        <v>934</v>
      </c>
      <c r="BI67" s="18"/>
      <c r="BJ67" s="18"/>
      <c r="BK67" s="18"/>
      <c r="BL67" s="19"/>
      <c r="BM67" s="17">
        <f t="shared" ref="BM67" si="232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952</v>
      </c>
      <c r="BX67" s="18"/>
      <c r="BY67" s="18"/>
      <c r="BZ67" s="18"/>
      <c r="CA67" s="19"/>
      <c r="CB67" s="17">
        <f t="shared" ref="CB67" si="233">SUM(CB65:CF66)</f>
        <v>676</v>
      </c>
      <c r="CC67" s="18"/>
      <c r="CD67" s="18"/>
      <c r="CE67" s="18"/>
      <c r="CF67" s="19"/>
      <c r="CG67" s="17">
        <f t="shared" ref="CG67" si="234">SUM(CG65:CK66)</f>
        <v>0</v>
      </c>
      <c r="CH67" s="18"/>
      <c r="CI67" s="18"/>
      <c r="CJ67" s="18"/>
      <c r="CK67" s="19"/>
      <c r="CL67" s="27">
        <f t="shared" si="222"/>
        <v>9936</v>
      </c>
      <c r="CM67" s="28"/>
      <c r="CN67" s="28"/>
      <c r="CO67" s="28"/>
      <c r="CP67" s="2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>
        <v>670</v>
      </c>
      <c r="BX68" s="15"/>
      <c r="BY68" s="15"/>
      <c r="BZ68" s="15"/>
      <c r="CA68" s="16"/>
      <c r="CB68" s="14">
        <v>457</v>
      </c>
      <c r="CC68" s="15"/>
      <c r="CD68" s="15"/>
      <c r="CE68" s="15"/>
      <c r="CF68" s="16"/>
      <c r="CG68" s="14"/>
      <c r="CH68" s="15"/>
      <c r="CI68" s="15"/>
      <c r="CJ68" s="15"/>
      <c r="CK68" s="16"/>
      <c r="CL68" s="14">
        <f t="shared" si="222"/>
        <v>6887</v>
      </c>
      <c r="CM68" s="15"/>
      <c r="CN68" s="15"/>
      <c r="CO68" s="15"/>
      <c r="CP68" s="16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>
        <v>0</v>
      </c>
      <c r="AT69" s="8"/>
      <c r="AU69" s="8"/>
      <c r="AV69" s="8"/>
      <c r="AW69" s="9"/>
      <c r="AX69" s="7">
        <v>0</v>
      </c>
      <c r="AY69" s="8"/>
      <c r="AZ69" s="8"/>
      <c r="BA69" s="8"/>
      <c r="BB69" s="9"/>
      <c r="BC69" s="7">
        <v>0</v>
      </c>
      <c r="BD69" s="8"/>
      <c r="BE69" s="8"/>
      <c r="BF69" s="8"/>
      <c r="BG69" s="9"/>
      <c r="BH69" s="7">
        <v>0</v>
      </c>
      <c r="BI69" s="8"/>
      <c r="BJ69" s="8"/>
      <c r="BK69" s="8"/>
      <c r="BL69" s="9"/>
      <c r="BM69" s="7">
        <v>0</v>
      </c>
      <c r="BN69" s="8"/>
      <c r="BO69" s="8"/>
      <c r="BP69" s="8"/>
      <c r="BQ69" s="9"/>
      <c r="BR69" s="37">
        <f>SUM(J69:BQ69)</f>
        <v>0</v>
      </c>
      <c r="BS69" s="38"/>
      <c r="BT69" s="38"/>
      <c r="BU69" s="38"/>
      <c r="BV69" s="39"/>
      <c r="BW69" s="7">
        <v>0</v>
      </c>
      <c r="BX69" s="8"/>
      <c r="BY69" s="8"/>
      <c r="BZ69" s="8"/>
      <c r="CA69" s="9"/>
      <c r="CB69" s="7">
        <v>0</v>
      </c>
      <c r="CC69" s="8"/>
      <c r="CD69" s="8"/>
      <c r="CE69" s="8"/>
      <c r="CF69" s="9"/>
      <c r="CG69" s="7"/>
      <c r="CH69" s="8"/>
      <c r="CI69" s="8"/>
      <c r="CJ69" s="8"/>
      <c r="CK69" s="9"/>
      <c r="CL69" s="7">
        <f t="shared" si="222"/>
        <v>0</v>
      </c>
      <c r="CM69" s="8"/>
      <c r="CN69" s="8"/>
      <c r="CO69" s="8"/>
      <c r="CP69" s="9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35">SUM(O68:S69)</f>
        <v>551</v>
      </c>
      <c r="P70" s="18"/>
      <c r="Q70" s="18"/>
      <c r="R70" s="18"/>
      <c r="S70" s="19"/>
      <c r="T70" s="17">
        <f t="shared" ref="T70" si="236">SUM(T68:X69)</f>
        <v>393</v>
      </c>
      <c r="U70" s="18"/>
      <c r="V70" s="18"/>
      <c r="W70" s="18"/>
      <c r="X70" s="19"/>
      <c r="Y70" s="17">
        <f t="shared" ref="Y70" si="237">SUM(Y68:AC69)</f>
        <v>1032</v>
      </c>
      <c r="Z70" s="18"/>
      <c r="AA70" s="18"/>
      <c r="AB70" s="18"/>
      <c r="AC70" s="19"/>
      <c r="AD70" s="17">
        <f t="shared" ref="AD70" si="238">SUM(AD68:AH69)</f>
        <v>277</v>
      </c>
      <c r="AE70" s="18"/>
      <c r="AF70" s="18"/>
      <c r="AG70" s="18"/>
      <c r="AH70" s="19"/>
      <c r="AI70" s="17">
        <f t="shared" ref="AI70" si="239">SUM(AI68:AM69)</f>
        <v>276</v>
      </c>
      <c r="AJ70" s="18"/>
      <c r="AK70" s="18"/>
      <c r="AL70" s="18"/>
      <c r="AM70" s="19"/>
      <c r="AN70" s="17">
        <f t="shared" ref="AN70" si="240">SUM(AN68:AR69)</f>
        <v>447</v>
      </c>
      <c r="AO70" s="18"/>
      <c r="AP70" s="18"/>
      <c r="AQ70" s="18"/>
      <c r="AR70" s="19"/>
      <c r="AS70" s="17">
        <f t="shared" ref="AS70" si="241">SUM(AS68:AW69)</f>
        <v>346</v>
      </c>
      <c r="AT70" s="18"/>
      <c r="AU70" s="18"/>
      <c r="AV70" s="18"/>
      <c r="AW70" s="19"/>
      <c r="AX70" s="17">
        <f t="shared" ref="AX70" si="242">SUM(AX68:BB69)</f>
        <v>402</v>
      </c>
      <c r="AY70" s="18"/>
      <c r="AZ70" s="18"/>
      <c r="BA70" s="18"/>
      <c r="BB70" s="19"/>
      <c r="BC70" s="17">
        <f t="shared" ref="BC70" si="243">SUM(BC68:BG69)</f>
        <v>516</v>
      </c>
      <c r="BD70" s="18"/>
      <c r="BE70" s="18"/>
      <c r="BF70" s="18"/>
      <c r="BG70" s="19"/>
      <c r="BH70" s="17">
        <f t="shared" ref="BH70" si="244">SUM(BH68:BL69)</f>
        <v>962</v>
      </c>
      <c r="BI70" s="18"/>
      <c r="BJ70" s="18"/>
      <c r="BK70" s="18"/>
      <c r="BL70" s="19"/>
      <c r="BM70" s="17">
        <f t="shared" ref="BM70" si="245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46">SUM(BW68:CA69)</f>
        <v>670</v>
      </c>
      <c r="BX70" s="18"/>
      <c r="BY70" s="18"/>
      <c r="BZ70" s="18"/>
      <c r="CA70" s="19"/>
      <c r="CB70" s="17">
        <f t="shared" ref="CB70" si="247">SUM(CB68:CF69)</f>
        <v>457</v>
      </c>
      <c r="CC70" s="18"/>
      <c r="CD70" s="18"/>
      <c r="CE70" s="18"/>
      <c r="CF70" s="19"/>
      <c r="CG70" s="17">
        <f t="shared" ref="CG70" si="248">SUM(CG68:CK69)</f>
        <v>0</v>
      </c>
      <c r="CH70" s="18"/>
      <c r="CI70" s="18"/>
      <c r="CJ70" s="18"/>
      <c r="CK70" s="19"/>
      <c r="CL70" s="27">
        <f t="shared" si="222"/>
        <v>6887</v>
      </c>
      <c r="CM70" s="28"/>
      <c r="CN70" s="28"/>
      <c r="CO70" s="28"/>
      <c r="CP70" s="2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8161</v>
      </c>
      <c r="Z71" s="15"/>
      <c r="AA71" s="15"/>
      <c r="AB71" s="15"/>
      <c r="AC71" s="16"/>
      <c r="AD71" s="14">
        <v>17132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49">SUM(J71:BQ71)</f>
        <v>201702</v>
      </c>
      <c r="BS71" s="38"/>
      <c r="BT71" s="38"/>
      <c r="BU71" s="38"/>
      <c r="BV71" s="39"/>
      <c r="BW71" s="14">
        <v>13969</v>
      </c>
      <c r="BX71" s="15"/>
      <c r="BY71" s="15"/>
      <c r="BZ71" s="15"/>
      <c r="CA71" s="16"/>
      <c r="CB71" s="14">
        <v>14131</v>
      </c>
      <c r="CC71" s="15"/>
      <c r="CD71" s="15"/>
      <c r="CE71" s="15"/>
      <c r="CF71" s="16"/>
      <c r="CG71" s="14"/>
      <c r="CH71" s="15"/>
      <c r="CI71" s="15"/>
      <c r="CJ71" s="15"/>
      <c r="CK71" s="16"/>
      <c r="CL71" s="14">
        <f t="shared" si="222"/>
        <v>188643</v>
      </c>
      <c r="CM71" s="15"/>
      <c r="CN71" s="15"/>
      <c r="CO71" s="15"/>
      <c r="CP71" s="16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0</v>
      </c>
      <c r="AO72" s="8"/>
      <c r="AP72" s="8"/>
      <c r="AQ72" s="8"/>
      <c r="AR72" s="9"/>
      <c r="AS72" s="7">
        <v>0</v>
      </c>
      <c r="AT72" s="8"/>
      <c r="AU72" s="8"/>
      <c r="AV72" s="8"/>
      <c r="AW72" s="9"/>
      <c r="AX72" s="7">
        <v>0</v>
      </c>
      <c r="AY72" s="8"/>
      <c r="AZ72" s="8"/>
      <c r="BA72" s="8"/>
      <c r="BB72" s="9"/>
      <c r="BC72" s="7">
        <v>0</v>
      </c>
      <c r="BD72" s="8"/>
      <c r="BE72" s="8"/>
      <c r="BF72" s="8"/>
      <c r="BG72" s="9"/>
      <c r="BH72" s="7">
        <v>0</v>
      </c>
      <c r="BI72" s="8"/>
      <c r="BJ72" s="8"/>
      <c r="BK72" s="8"/>
      <c r="BL72" s="9"/>
      <c r="BM72" s="7">
        <v>0</v>
      </c>
      <c r="BN72" s="8"/>
      <c r="BO72" s="8"/>
      <c r="BP72" s="8"/>
      <c r="BQ72" s="9"/>
      <c r="BR72" s="37">
        <f t="shared" si="249"/>
        <v>0</v>
      </c>
      <c r="BS72" s="38"/>
      <c r="BT72" s="38"/>
      <c r="BU72" s="38"/>
      <c r="BV72" s="39"/>
      <c r="BW72" s="7">
        <v>0</v>
      </c>
      <c r="BX72" s="8"/>
      <c r="BY72" s="8"/>
      <c r="BZ72" s="8"/>
      <c r="CA72" s="9"/>
      <c r="CB72" s="7">
        <v>0</v>
      </c>
      <c r="CC72" s="8"/>
      <c r="CD72" s="8"/>
      <c r="CE72" s="8"/>
      <c r="CF72" s="9"/>
      <c r="CG72" s="7">
        <v>0</v>
      </c>
      <c r="CH72" s="8"/>
      <c r="CI72" s="8"/>
      <c r="CJ72" s="8"/>
      <c r="CK72" s="9"/>
      <c r="CL72" s="7">
        <f t="shared" si="222"/>
        <v>0</v>
      </c>
      <c r="CM72" s="8"/>
      <c r="CN72" s="8"/>
      <c r="CO72" s="8"/>
      <c r="CP72" s="9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50">SUM(J71:N72)</f>
        <v>13739</v>
      </c>
      <c r="K73" s="18"/>
      <c r="L73" s="18"/>
      <c r="M73" s="18"/>
      <c r="N73" s="19"/>
      <c r="O73" s="17">
        <f t="shared" ref="O73" si="251">SUM(O71:S72)</f>
        <v>13076</v>
      </c>
      <c r="P73" s="18"/>
      <c r="Q73" s="18"/>
      <c r="R73" s="18"/>
      <c r="S73" s="19"/>
      <c r="T73" s="17">
        <f t="shared" ref="T73" si="252">SUM(T71:X72)</f>
        <v>14344</v>
      </c>
      <c r="U73" s="18"/>
      <c r="V73" s="18"/>
      <c r="W73" s="18"/>
      <c r="X73" s="19"/>
      <c r="Y73" s="17">
        <f t="shared" ref="Y73" si="253">SUM(Y71:AC72)</f>
        <v>8161</v>
      </c>
      <c r="Z73" s="18"/>
      <c r="AA73" s="18"/>
      <c r="AB73" s="18"/>
      <c r="AC73" s="19"/>
      <c r="AD73" s="17">
        <f t="shared" ref="AD73" si="254">SUM(AD71:AH72)</f>
        <v>17132</v>
      </c>
      <c r="AE73" s="18"/>
      <c r="AF73" s="18"/>
      <c r="AG73" s="18"/>
      <c r="AH73" s="19"/>
      <c r="AI73" s="17">
        <f t="shared" ref="AI73" si="255">SUM(AI71:AM72)</f>
        <v>18447</v>
      </c>
      <c r="AJ73" s="18"/>
      <c r="AK73" s="18"/>
      <c r="AL73" s="18"/>
      <c r="AM73" s="19"/>
      <c r="AN73" s="17">
        <f t="shared" ref="AN73" si="256">SUM(AN71:AR72)</f>
        <v>21896</v>
      </c>
      <c r="AO73" s="18"/>
      <c r="AP73" s="18"/>
      <c r="AQ73" s="18"/>
      <c r="AR73" s="19"/>
      <c r="AS73" s="17">
        <f t="shared" ref="AS73" si="257">SUM(AS71:AW72)</f>
        <v>24817</v>
      </c>
      <c r="AT73" s="18"/>
      <c r="AU73" s="18"/>
      <c r="AV73" s="18"/>
      <c r="AW73" s="19"/>
      <c r="AX73" s="17">
        <f t="shared" ref="AX73" si="258">SUM(AX71:BB72)</f>
        <v>20288</v>
      </c>
      <c r="AY73" s="18"/>
      <c r="AZ73" s="18"/>
      <c r="BA73" s="18"/>
      <c r="BB73" s="19"/>
      <c r="BC73" s="17">
        <f t="shared" ref="BC73" si="259">SUM(BC71:BG72)</f>
        <v>19415</v>
      </c>
      <c r="BD73" s="18"/>
      <c r="BE73" s="18"/>
      <c r="BF73" s="18"/>
      <c r="BG73" s="19"/>
      <c r="BH73" s="17">
        <f t="shared" ref="BH73" si="260">SUM(BH71:BL72)</f>
        <v>16629</v>
      </c>
      <c r="BI73" s="18"/>
      <c r="BJ73" s="18"/>
      <c r="BK73" s="18"/>
      <c r="BL73" s="19"/>
      <c r="BM73" s="17">
        <f t="shared" ref="BM73" si="261">SUM(BM71:BQ72)</f>
        <v>13758</v>
      </c>
      <c r="BN73" s="18"/>
      <c r="BO73" s="18"/>
      <c r="BP73" s="18"/>
      <c r="BQ73" s="19"/>
      <c r="BR73" s="31">
        <f t="shared" ref="BR73" si="262">SUM(BR71:BV72)</f>
        <v>201702</v>
      </c>
      <c r="BS73" s="32"/>
      <c r="BT73" s="32"/>
      <c r="BU73" s="32"/>
      <c r="BV73" s="33"/>
      <c r="BW73" s="17">
        <f t="shared" ref="BW73" si="263">SUM(BW71:CA72)</f>
        <v>13969</v>
      </c>
      <c r="BX73" s="18"/>
      <c r="BY73" s="18"/>
      <c r="BZ73" s="18"/>
      <c r="CA73" s="19"/>
      <c r="CB73" s="17">
        <f t="shared" ref="CB73" si="264">SUM(CB71:CF72)</f>
        <v>14131</v>
      </c>
      <c r="CC73" s="18"/>
      <c r="CD73" s="18"/>
      <c r="CE73" s="18"/>
      <c r="CF73" s="19"/>
      <c r="CG73" s="17">
        <f t="shared" ref="CG73" si="265">SUM(CG71:CK72)</f>
        <v>0</v>
      </c>
      <c r="CH73" s="18"/>
      <c r="CI73" s="18"/>
      <c r="CJ73" s="18"/>
      <c r="CK73" s="19"/>
      <c r="CL73" s="27">
        <f t="shared" si="222"/>
        <v>188643</v>
      </c>
      <c r="CM73" s="28"/>
      <c r="CN73" s="28"/>
      <c r="CO73" s="28"/>
      <c r="CP73" s="2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66">SUM(J74:BQ74)</f>
        <v>312442</v>
      </c>
      <c r="BS74" s="35"/>
      <c r="BT74" s="35"/>
      <c r="BU74" s="35"/>
      <c r="BV74" s="36"/>
      <c r="BW74" s="14">
        <v>24997</v>
      </c>
      <c r="BX74" s="15"/>
      <c r="BY74" s="15"/>
      <c r="BZ74" s="15"/>
      <c r="CA74" s="16"/>
      <c r="CB74" s="14">
        <v>22514</v>
      </c>
      <c r="CC74" s="15"/>
      <c r="CD74" s="15"/>
      <c r="CE74" s="15"/>
      <c r="CF74" s="16"/>
      <c r="CG74" s="14"/>
      <c r="CH74" s="15"/>
      <c r="CI74" s="15"/>
      <c r="CJ74" s="15"/>
      <c r="CK74" s="16"/>
      <c r="CL74" s="14">
        <f t="shared" si="222"/>
        <v>296164</v>
      </c>
      <c r="CM74" s="15"/>
      <c r="CN74" s="15"/>
      <c r="CO74" s="15"/>
      <c r="CP74" s="16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>
        <v>0</v>
      </c>
      <c r="AT75" s="8"/>
      <c r="AU75" s="8"/>
      <c r="AV75" s="8"/>
      <c r="AW75" s="9"/>
      <c r="AX75" s="7">
        <v>0</v>
      </c>
      <c r="AY75" s="8"/>
      <c r="AZ75" s="8"/>
      <c r="BA75" s="8"/>
      <c r="BB75" s="9"/>
      <c r="BC75" s="7">
        <v>0</v>
      </c>
      <c r="BD75" s="8"/>
      <c r="BE75" s="8"/>
      <c r="BF75" s="8"/>
      <c r="BG75" s="9"/>
      <c r="BH75" s="7">
        <v>0</v>
      </c>
      <c r="BI75" s="8"/>
      <c r="BJ75" s="8"/>
      <c r="BK75" s="8"/>
      <c r="BL75" s="9"/>
      <c r="BM75" s="7">
        <v>0</v>
      </c>
      <c r="BN75" s="8"/>
      <c r="BO75" s="8"/>
      <c r="BP75" s="8"/>
      <c r="BQ75" s="9"/>
      <c r="BR75" s="37">
        <f t="shared" si="266"/>
        <v>0</v>
      </c>
      <c r="BS75" s="38"/>
      <c r="BT75" s="38"/>
      <c r="BU75" s="38"/>
      <c r="BV75" s="39"/>
      <c r="BW75" s="7">
        <v>0</v>
      </c>
      <c r="BX75" s="8"/>
      <c r="BY75" s="8"/>
      <c r="BZ75" s="8"/>
      <c r="CA75" s="9"/>
      <c r="CB75" s="7">
        <v>0</v>
      </c>
      <c r="CC75" s="8"/>
      <c r="CD75" s="8"/>
      <c r="CE75" s="8"/>
      <c r="CF75" s="9"/>
      <c r="CG75" s="7">
        <v>0</v>
      </c>
      <c r="CH75" s="8"/>
      <c r="CI75" s="8"/>
      <c r="CJ75" s="8"/>
      <c r="CK75" s="9"/>
      <c r="CL75" s="7">
        <f t="shared" si="222"/>
        <v>0</v>
      </c>
      <c r="CM75" s="8"/>
      <c r="CN75" s="8"/>
      <c r="CO75" s="8"/>
      <c r="CP75" s="9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267">SUM(J74:N75)</f>
        <v>19023</v>
      </c>
      <c r="K76" s="18"/>
      <c r="L76" s="18"/>
      <c r="M76" s="18"/>
      <c r="N76" s="19"/>
      <c r="O76" s="17">
        <f t="shared" ref="O76" si="268">SUM(O74:S75)</f>
        <v>19541</v>
      </c>
      <c r="P76" s="18"/>
      <c r="Q76" s="18"/>
      <c r="R76" s="18"/>
      <c r="S76" s="19"/>
      <c r="T76" s="17">
        <f t="shared" ref="T76" si="269">SUM(T74:X75)</f>
        <v>25225</v>
      </c>
      <c r="U76" s="18"/>
      <c r="V76" s="18"/>
      <c r="W76" s="18"/>
      <c r="X76" s="19"/>
      <c r="Y76" s="17">
        <f t="shared" ref="Y76" si="270">SUM(Y74:AC75)</f>
        <v>24673</v>
      </c>
      <c r="Z76" s="18"/>
      <c r="AA76" s="18"/>
      <c r="AB76" s="18"/>
      <c r="AC76" s="19"/>
      <c r="AD76" s="17">
        <f t="shared" ref="AD76" si="271">SUM(AD74:AH75)</f>
        <v>27184</v>
      </c>
      <c r="AE76" s="18"/>
      <c r="AF76" s="18"/>
      <c r="AG76" s="18"/>
      <c r="AH76" s="19"/>
      <c r="AI76" s="17">
        <f t="shared" ref="AI76" si="272">SUM(AI74:AM75)</f>
        <v>23188</v>
      </c>
      <c r="AJ76" s="18"/>
      <c r="AK76" s="18"/>
      <c r="AL76" s="18"/>
      <c r="AM76" s="19"/>
      <c r="AN76" s="17">
        <f t="shared" ref="AN76" si="273">SUM(AN74:AR75)</f>
        <v>35583</v>
      </c>
      <c r="AO76" s="18"/>
      <c r="AP76" s="18"/>
      <c r="AQ76" s="18"/>
      <c r="AR76" s="19"/>
      <c r="AS76" s="17">
        <f t="shared" ref="AS76" si="274">SUM(AS74:AW75)</f>
        <v>43833</v>
      </c>
      <c r="AT76" s="18"/>
      <c r="AU76" s="18"/>
      <c r="AV76" s="18"/>
      <c r="AW76" s="19"/>
      <c r="AX76" s="17">
        <f t="shared" ref="AX76" si="275">SUM(AX74:BB75)</f>
        <v>27841</v>
      </c>
      <c r="AY76" s="18"/>
      <c r="AZ76" s="18"/>
      <c r="BA76" s="18"/>
      <c r="BB76" s="19"/>
      <c r="BC76" s="17">
        <f t="shared" ref="BC76" si="276">SUM(BC74:BG75)</f>
        <v>20749</v>
      </c>
      <c r="BD76" s="18"/>
      <c r="BE76" s="18"/>
      <c r="BF76" s="18"/>
      <c r="BG76" s="19"/>
      <c r="BH76" s="17">
        <f t="shared" ref="BH76" si="277">SUM(BH74:BL75)</f>
        <v>14389</v>
      </c>
      <c r="BI76" s="18"/>
      <c r="BJ76" s="18"/>
      <c r="BK76" s="18"/>
      <c r="BL76" s="19"/>
      <c r="BM76" s="17">
        <f t="shared" ref="BM76" si="278">SUM(BM74:BQ75)</f>
        <v>31213</v>
      </c>
      <c r="BN76" s="18"/>
      <c r="BO76" s="18"/>
      <c r="BP76" s="18"/>
      <c r="BQ76" s="19"/>
      <c r="BR76" s="31">
        <f t="shared" ref="BR76" si="279">SUM(BR74:BV75)</f>
        <v>312442</v>
      </c>
      <c r="BS76" s="32"/>
      <c r="BT76" s="32"/>
      <c r="BU76" s="32"/>
      <c r="BV76" s="33"/>
      <c r="BW76" s="17">
        <f>SUM(BW74:CA75)</f>
        <v>24997</v>
      </c>
      <c r="BX76" s="18"/>
      <c r="BY76" s="18"/>
      <c r="BZ76" s="18"/>
      <c r="CA76" s="19"/>
      <c r="CB76" s="17">
        <f t="shared" ref="CB76" si="280">SUM(CB74:CF75)</f>
        <v>22514</v>
      </c>
      <c r="CC76" s="18"/>
      <c r="CD76" s="18"/>
      <c r="CE76" s="18"/>
      <c r="CF76" s="19"/>
      <c r="CG76" s="17">
        <f t="shared" ref="CG76" si="281">SUM(CG74:CK75)</f>
        <v>0</v>
      </c>
      <c r="CH76" s="18"/>
      <c r="CI76" s="18"/>
      <c r="CJ76" s="18"/>
      <c r="CK76" s="19"/>
      <c r="CL76" s="27">
        <f t="shared" si="222"/>
        <v>296164</v>
      </c>
      <c r="CM76" s="28"/>
      <c r="CN76" s="28"/>
      <c r="CO76" s="28"/>
      <c r="CP76" s="2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282">SUM(J77:BQ77)</f>
        <v>75190</v>
      </c>
      <c r="BS77" s="38"/>
      <c r="BT77" s="38"/>
      <c r="BU77" s="38"/>
      <c r="BV77" s="39"/>
      <c r="BW77" s="14">
        <v>6101</v>
      </c>
      <c r="BX77" s="15"/>
      <c r="BY77" s="15"/>
      <c r="BZ77" s="15"/>
      <c r="CA77" s="16"/>
      <c r="CB77" s="14">
        <v>6514</v>
      </c>
      <c r="CC77" s="15"/>
      <c r="CD77" s="15"/>
      <c r="CE77" s="15"/>
      <c r="CF77" s="16"/>
      <c r="CG77" s="14"/>
      <c r="CH77" s="15"/>
      <c r="CI77" s="15"/>
      <c r="CJ77" s="15"/>
      <c r="CK77" s="16"/>
      <c r="CL77" s="14">
        <f t="shared" si="222"/>
        <v>67625</v>
      </c>
      <c r="CM77" s="15"/>
      <c r="CN77" s="15"/>
      <c r="CO77" s="15"/>
      <c r="CP77" s="16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>
        <v>0</v>
      </c>
      <c r="AT78" s="8"/>
      <c r="AU78" s="8"/>
      <c r="AV78" s="8"/>
      <c r="AW78" s="9"/>
      <c r="AX78" s="7">
        <v>0</v>
      </c>
      <c r="AY78" s="8"/>
      <c r="AZ78" s="8"/>
      <c r="BA78" s="8"/>
      <c r="BB78" s="9"/>
      <c r="BC78" s="7">
        <v>0</v>
      </c>
      <c r="BD78" s="8"/>
      <c r="BE78" s="8"/>
      <c r="BF78" s="8"/>
      <c r="BG78" s="9"/>
      <c r="BH78" s="7">
        <v>0</v>
      </c>
      <c r="BI78" s="8"/>
      <c r="BJ78" s="8"/>
      <c r="BK78" s="8"/>
      <c r="BL78" s="9"/>
      <c r="BM78" s="7">
        <v>0</v>
      </c>
      <c r="BN78" s="8"/>
      <c r="BO78" s="8"/>
      <c r="BP78" s="8"/>
      <c r="BQ78" s="9"/>
      <c r="BR78" s="37">
        <f t="shared" si="282"/>
        <v>0</v>
      </c>
      <c r="BS78" s="38"/>
      <c r="BT78" s="38"/>
      <c r="BU78" s="38"/>
      <c r="BV78" s="39"/>
      <c r="BW78" s="7">
        <v>0</v>
      </c>
      <c r="BX78" s="8"/>
      <c r="BY78" s="8"/>
      <c r="BZ78" s="8"/>
      <c r="CA78" s="9"/>
      <c r="CB78" s="7">
        <v>0</v>
      </c>
      <c r="CC78" s="8"/>
      <c r="CD78" s="8"/>
      <c r="CE78" s="8"/>
      <c r="CF78" s="9"/>
      <c r="CG78" s="7">
        <v>0</v>
      </c>
      <c r="CH78" s="8"/>
      <c r="CI78" s="8"/>
      <c r="CJ78" s="8"/>
      <c r="CK78" s="9"/>
      <c r="CL78" s="7">
        <f t="shared" si="222"/>
        <v>0</v>
      </c>
      <c r="CM78" s="8"/>
      <c r="CN78" s="8"/>
      <c r="CO78" s="8"/>
      <c r="CP78" s="9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283">SUM(O77:S78)</f>
        <v>7259</v>
      </c>
      <c r="P79" s="18"/>
      <c r="Q79" s="18"/>
      <c r="R79" s="18"/>
      <c r="S79" s="19"/>
      <c r="T79" s="17">
        <f t="shared" ref="T79" si="284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85">SUM(AD77:AH78)</f>
        <v>6232</v>
      </c>
      <c r="AE79" s="18"/>
      <c r="AF79" s="18"/>
      <c r="AG79" s="18"/>
      <c r="AH79" s="19"/>
      <c r="AI79" s="17">
        <f t="shared" ref="AI79" si="286">SUM(AI77:AM78)</f>
        <v>4862</v>
      </c>
      <c r="AJ79" s="18"/>
      <c r="AK79" s="18"/>
      <c r="AL79" s="18"/>
      <c r="AM79" s="19"/>
      <c r="AN79" s="17">
        <f t="shared" ref="AN79" si="287">SUM(AN77:AR78)</f>
        <v>5518</v>
      </c>
      <c r="AO79" s="18"/>
      <c r="AP79" s="18"/>
      <c r="AQ79" s="18"/>
      <c r="AR79" s="19"/>
      <c r="AS79" s="17">
        <f t="shared" ref="AS79" si="288">SUM(AS77:AW78)</f>
        <v>7029</v>
      </c>
      <c r="AT79" s="18"/>
      <c r="AU79" s="18"/>
      <c r="AV79" s="18"/>
      <c r="AW79" s="19"/>
      <c r="AX79" s="17">
        <f t="shared" ref="AX79" si="289">SUM(AX77:BB78)</f>
        <v>5745</v>
      </c>
      <c r="AY79" s="18"/>
      <c r="AZ79" s="18"/>
      <c r="BA79" s="18"/>
      <c r="BB79" s="19"/>
      <c r="BC79" s="17">
        <f t="shared" ref="BC79" si="290">SUM(BC77:BG78)</f>
        <v>7821</v>
      </c>
      <c r="BD79" s="18"/>
      <c r="BE79" s="18"/>
      <c r="BF79" s="18"/>
      <c r="BG79" s="19"/>
      <c r="BH79" s="17">
        <f t="shared" ref="BH79" si="291">SUM(BH77:BL78)</f>
        <v>7177</v>
      </c>
      <c r="BI79" s="18"/>
      <c r="BJ79" s="18"/>
      <c r="BK79" s="18"/>
      <c r="BL79" s="19"/>
      <c r="BM79" s="17">
        <f t="shared" ref="BM79" si="292">SUM(BM77:BQ78)</f>
        <v>5397</v>
      </c>
      <c r="BN79" s="18"/>
      <c r="BO79" s="18"/>
      <c r="BP79" s="18"/>
      <c r="BQ79" s="19"/>
      <c r="BR79" s="31">
        <f t="shared" ref="BR79" si="293">SUM(BR77:BV78)</f>
        <v>75190</v>
      </c>
      <c r="BS79" s="32"/>
      <c r="BT79" s="32"/>
      <c r="BU79" s="32"/>
      <c r="BV79" s="33"/>
      <c r="BW79" s="17">
        <f t="shared" ref="BW79" si="294">SUM(BW77:CA78)</f>
        <v>6101</v>
      </c>
      <c r="BX79" s="18"/>
      <c r="BY79" s="18"/>
      <c r="BZ79" s="18"/>
      <c r="CA79" s="19"/>
      <c r="CB79" s="17">
        <f t="shared" ref="CB79" si="295">SUM(CB77:CF78)</f>
        <v>6514</v>
      </c>
      <c r="CC79" s="18"/>
      <c r="CD79" s="18"/>
      <c r="CE79" s="18"/>
      <c r="CF79" s="19"/>
      <c r="CG79" s="17">
        <f t="shared" ref="CG79" si="296">SUM(CG77:CK78)</f>
        <v>0</v>
      </c>
      <c r="CH79" s="18"/>
      <c r="CI79" s="18"/>
      <c r="CJ79" s="18"/>
      <c r="CK79" s="19"/>
      <c r="CL79" s="27">
        <f t="shared" si="222"/>
        <v>67625</v>
      </c>
      <c r="CM79" s="28"/>
      <c r="CN79" s="28"/>
      <c r="CO79" s="28"/>
      <c r="CP79" s="2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297">SUM(J80:BQ80)</f>
        <v>5063</v>
      </c>
      <c r="BS80" s="35"/>
      <c r="BT80" s="35"/>
      <c r="BU80" s="35"/>
      <c r="BV80" s="36"/>
      <c r="BW80" s="14">
        <v>200</v>
      </c>
      <c r="BX80" s="15"/>
      <c r="BY80" s="15"/>
      <c r="BZ80" s="15"/>
      <c r="CA80" s="16"/>
      <c r="CB80" s="14">
        <v>253</v>
      </c>
      <c r="CC80" s="15"/>
      <c r="CD80" s="15"/>
      <c r="CE80" s="15"/>
      <c r="CF80" s="16"/>
      <c r="CG80" s="14"/>
      <c r="CH80" s="15"/>
      <c r="CI80" s="15"/>
      <c r="CJ80" s="15"/>
      <c r="CK80" s="16"/>
      <c r="CL80" s="14">
        <f t="shared" si="222"/>
        <v>4414</v>
      </c>
      <c r="CM80" s="15"/>
      <c r="CN80" s="15"/>
      <c r="CO80" s="15"/>
      <c r="CP80" s="16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>
        <v>0</v>
      </c>
      <c r="AT81" s="8"/>
      <c r="AU81" s="8"/>
      <c r="AV81" s="8"/>
      <c r="AW81" s="9"/>
      <c r="AX81" s="7">
        <v>0</v>
      </c>
      <c r="AY81" s="8"/>
      <c r="AZ81" s="8"/>
      <c r="BA81" s="8"/>
      <c r="BB81" s="9"/>
      <c r="BC81" s="7">
        <v>0</v>
      </c>
      <c r="BD81" s="8"/>
      <c r="BE81" s="8"/>
      <c r="BF81" s="8"/>
      <c r="BG81" s="9"/>
      <c r="BH81" s="7">
        <v>0</v>
      </c>
      <c r="BI81" s="8"/>
      <c r="BJ81" s="8"/>
      <c r="BK81" s="8"/>
      <c r="BL81" s="9"/>
      <c r="BM81" s="7">
        <v>0</v>
      </c>
      <c r="BN81" s="8"/>
      <c r="BO81" s="8"/>
      <c r="BP81" s="8"/>
      <c r="BQ81" s="9"/>
      <c r="BR81" s="37">
        <f t="shared" si="297"/>
        <v>0</v>
      </c>
      <c r="BS81" s="38"/>
      <c r="BT81" s="38"/>
      <c r="BU81" s="38"/>
      <c r="BV81" s="39"/>
      <c r="BW81" s="7">
        <v>0</v>
      </c>
      <c r="BX81" s="8"/>
      <c r="BY81" s="8"/>
      <c r="BZ81" s="8"/>
      <c r="CA81" s="9"/>
      <c r="CB81" s="7">
        <v>0</v>
      </c>
      <c r="CC81" s="8"/>
      <c r="CD81" s="8"/>
      <c r="CE81" s="8"/>
      <c r="CF81" s="9"/>
      <c r="CG81" s="7"/>
      <c r="CH81" s="8"/>
      <c r="CI81" s="8"/>
      <c r="CJ81" s="8"/>
      <c r="CK81" s="9"/>
      <c r="CL81" s="7">
        <f t="shared" si="222"/>
        <v>0</v>
      </c>
      <c r="CM81" s="8"/>
      <c r="CN81" s="8"/>
      <c r="CO81" s="8"/>
      <c r="CP81" s="9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298">SUM(J80:N81)</f>
        <v>354</v>
      </c>
      <c r="K82" s="18"/>
      <c r="L82" s="18"/>
      <c r="M82" s="18"/>
      <c r="N82" s="19"/>
      <c r="O82" s="17">
        <f t="shared" ref="O82" si="299">SUM(O80:S81)</f>
        <v>480</v>
      </c>
      <c r="P82" s="18"/>
      <c r="Q82" s="18"/>
      <c r="R82" s="18"/>
      <c r="S82" s="19"/>
      <c r="T82" s="17">
        <f t="shared" ref="T82" si="300">SUM(T80:X81)</f>
        <v>268</v>
      </c>
      <c r="U82" s="18"/>
      <c r="V82" s="18"/>
      <c r="W82" s="18"/>
      <c r="X82" s="19"/>
      <c r="Y82" s="17">
        <f t="shared" ref="Y82" si="301">SUM(Y80:AC81)</f>
        <v>373</v>
      </c>
      <c r="Z82" s="18"/>
      <c r="AA82" s="18"/>
      <c r="AB82" s="18"/>
      <c r="AC82" s="19"/>
      <c r="AD82" s="17">
        <f t="shared" ref="AD82" si="302">SUM(AD80:AH81)</f>
        <v>401</v>
      </c>
      <c r="AE82" s="18"/>
      <c r="AF82" s="18"/>
      <c r="AG82" s="18"/>
      <c r="AH82" s="19"/>
      <c r="AI82" s="17">
        <f t="shared" ref="AI82" si="303">SUM(AI80:AM81)</f>
        <v>329</v>
      </c>
      <c r="AJ82" s="18"/>
      <c r="AK82" s="18"/>
      <c r="AL82" s="18"/>
      <c r="AM82" s="19"/>
      <c r="AN82" s="17">
        <f t="shared" ref="AN82" si="304">SUM(AN80:AR81)</f>
        <v>398</v>
      </c>
      <c r="AO82" s="18"/>
      <c r="AP82" s="18"/>
      <c r="AQ82" s="18"/>
      <c r="AR82" s="19"/>
      <c r="AS82" s="17">
        <f t="shared" ref="AS82" si="305">SUM(AS80:AW81)</f>
        <v>535</v>
      </c>
      <c r="AT82" s="18"/>
      <c r="AU82" s="18"/>
      <c r="AV82" s="18"/>
      <c r="AW82" s="19"/>
      <c r="AX82" s="17">
        <f t="shared" ref="AX82" si="306">SUM(AX80:BB81)</f>
        <v>667</v>
      </c>
      <c r="AY82" s="18"/>
      <c r="AZ82" s="18"/>
      <c r="BA82" s="18"/>
      <c r="BB82" s="19"/>
      <c r="BC82" s="17">
        <f t="shared" ref="BC82" si="307">SUM(BC80:BG81)</f>
        <v>498</v>
      </c>
      <c r="BD82" s="18"/>
      <c r="BE82" s="18"/>
      <c r="BF82" s="18"/>
      <c r="BG82" s="19"/>
      <c r="BH82" s="17">
        <f t="shared" ref="BH82" si="308">SUM(BH80:BL81)</f>
        <v>355</v>
      </c>
      <c r="BI82" s="18"/>
      <c r="BJ82" s="18"/>
      <c r="BK82" s="18"/>
      <c r="BL82" s="19"/>
      <c r="BM82" s="17">
        <f t="shared" ref="BM82" si="309">SUM(BM80:BQ81)</f>
        <v>405</v>
      </c>
      <c r="BN82" s="18"/>
      <c r="BO82" s="18"/>
      <c r="BP82" s="18"/>
      <c r="BQ82" s="19"/>
      <c r="BR82" s="31">
        <f t="shared" ref="BR82" si="310">SUM(BR80:BV81)</f>
        <v>5063</v>
      </c>
      <c r="BS82" s="32"/>
      <c r="BT82" s="32"/>
      <c r="BU82" s="32"/>
      <c r="BV82" s="33"/>
      <c r="BW82" s="17">
        <f t="shared" ref="BW82" si="311">SUM(BW80:CA81)</f>
        <v>200</v>
      </c>
      <c r="BX82" s="18"/>
      <c r="BY82" s="18"/>
      <c r="BZ82" s="18"/>
      <c r="CA82" s="19"/>
      <c r="CB82" s="17">
        <f t="shared" ref="CB82" si="312">SUM(CB80:CF81)</f>
        <v>253</v>
      </c>
      <c r="CC82" s="18"/>
      <c r="CD82" s="18"/>
      <c r="CE82" s="18"/>
      <c r="CF82" s="19"/>
      <c r="CG82" s="17">
        <f t="shared" ref="CG82" si="313">SUM(CG80:CK81)</f>
        <v>0</v>
      </c>
      <c r="CH82" s="18"/>
      <c r="CI82" s="18"/>
      <c r="CJ82" s="18"/>
      <c r="CK82" s="19"/>
      <c r="CL82" s="27">
        <f t="shared" si="222"/>
        <v>4414</v>
      </c>
      <c r="CM82" s="28"/>
      <c r="CN82" s="28"/>
      <c r="CO82" s="28"/>
      <c r="CP82" s="2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61619</v>
      </c>
      <c r="AE83" s="15"/>
      <c r="AF83" s="15"/>
      <c r="AG83" s="15"/>
      <c r="AH83" s="16"/>
      <c r="AI83" s="14">
        <v>70856</v>
      </c>
      <c r="AJ83" s="15"/>
      <c r="AK83" s="15"/>
      <c r="AL83" s="15"/>
      <c r="AM83" s="16"/>
      <c r="AN83" s="14">
        <v>87502</v>
      </c>
      <c r="AO83" s="15"/>
      <c r="AP83" s="15"/>
      <c r="AQ83" s="15"/>
      <c r="AR83" s="16"/>
      <c r="AS83" s="14">
        <v>103480</v>
      </c>
      <c r="AT83" s="15"/>
      <c r="AU83" s="15"/>
      <c r="AV83" s="15"/>
      <c r="AW83" s="16"/>
      <c r="AX83" s="14">
        <v>90402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50034</v>
      </c>
      <c r="BN83" s="15"/>
      <c r="BO83" s="15"/>
      <c r="BP83" s="15"/>
      <c r="BQ83" s="16"/>
      <c r="BR83" s="37">
        <f t="shared" ref="BR83:BR84" si="314">SUM(J83:BQ83)</f>
        <v>824780</v>
      </c>
      <c r="BS83" s="38"/>
      <c r="BT83" s="38"/>
      <c r="BU83" s="38"/>
      <c r="BV83" s="39"/>
      <c r="BW83" s="14">
        <v>55083</v>
      </c>
      <c r="BX83" s="15"/>
      <c r="BY83" s="15"/>
      <c r="BZ83" s="15"/>
      <c r="CA83" s="16"/>
      <c r="CB83" s="14">
        <v>69221</v>
      </c>
      <c r="CC83" s="15"/>
      <c r="CD83" s="15"/>
      <c r="CE83" s="15"/>
      <c r="CF83" s="16"/>
      <c r="CG83" s="14"/>
      <c r="CH83" s="15"/>
      <c r="CI83" s="15"/>
      <c r="CJ83" s="15"/>
      <c r="CK83" s="16"/>
      <c r="CL83" s="14">
        <f t="shared" si="222"/>
        <v>769886</v>
      </c>
      <c r="CM83" s="15"/>
      <c r="CN83" s="15"/>
      <c r="CO83" s="15"/>
      <c r="CP83" s="16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0</v>
      </c>
      <c r="AO84" s="8"/>
      <c r="AP84" s="8"/>
      <c r="AQ84" s="8"/>
      <c r="AR84" s="9"/>
      <c r="AS84" s="7">
        <v>0</v>
      </c>
      <c r="AT84" s="8"/>
      <c r="AU84" s="8"/>
      <c r="AV84" s="8"/>
      <c r="AW84" s="9"/>
      <c r="AX84" s="7">
        <v>0</v>
      </c>
      <c r="AY84" s="8"/>
      <c r="AZ84" s="8"/>
      <c r="BA84" s="8"/>
      <c r="BB84" s="9"/>
      <c r="BC84" s="7">
        <v>0</v>
      </c>
      <c r="BD84" s="8"/>
      <c r="BE84" s="8"/>
      <c r="BF84" s="8"/>
      <c r="BG84" s="9"/>
      <c r="BH84" s="7">
        <v>0</v>
      </c>
      <c r="BI84" s="8"/>
      <c r="BJ84" s="8"/>
      <c r="BK84" s="8"/>
      <c r="BL84" s="9"/>
      <c r="BM84" s="7">
        <v>0</v>
      </c>
      <c r="BN84" s="8"/>
      <c r="BO84" s="8"/>
      <c r="BP84" s="8"/>
      <c r="BQ84" s="9"/>
      <c r="BR84" s="37">
        <f t="shared" si="314"/>
        <v>0</v>
      </c>
      <c r="BS84" s="38"/>
      <c r="BT84" s="38"/>
      <c r="BU84" s="38"/>
      <c r="BV84" s="39"/>
      <c r="BW84" s="7">
        <v>0</v>
      </c>
      <c r="BX84" s="8"/>
      <c r="BY84" s="8"/>
      <c r="BZ84" s="8"/>
      <c r="CA84" s="9"/>
      <c r="CB84" s="7">
        <v>0</v>
      </c>
      <c r="CC84" s="8"/>
      <c r="CD84" s="8"/>
      <c r="CE84" s="8"/>
      <c r="CF84" s="9"/>
      <c r="CG84" s="7">
        <v>0</v>
      </c>
      <c r="CH84" s="8"/>
      <c r="CI84" s="8"/>
      <c r="CJ84" s="8"/>
      <c r="CK84" s="9"/>
      <c r="CL84" s="7">
        <f t="shared" si="222"/>
        <v>0</v>
      </c>
      <c r="CM84" s="8"/>
      <c r="CN84" s="8"/>
      <c r="CO84" s="8"/>
      <c r="CP84" s="9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315">SUM(J83:N84)</f>
        <v>51904</v>
      </c>
      <c r="K85" s="18"/>
      <c r="L85" s="18"/>
      <c r="M85" s="18"/>
      <c r="N85" s="19"/>
      <c r="O85" s="17">
        <f t="shared" ref="O85" si="316">SUM(O83:S84)</f>
        <v>64664</v>
      </c>
      <c r="P85" s="18"/>
      <c r="Q85" s="18"/>
      <c r="R85" s="18"/>
      <c r="S85" s="19"/>
      <c r="T85" s="17">
        <f t="shared" ref="T85" si="317">SUM(T83:X84)</f>
        <v>62630</v>
      </c>
      <c r="U85" s="18"/>
      <c r="V85" s="18"/>
      <c r="W85" s="18"/>
      <c r="X85" s="19"/>
      <c r="Y85" s="17">
        <f t="shared" ref="Y85" si="318">SUM(Y83:AC84)</f>
        <v>46771</v>
      </c>
      <c r="Z85" s="18"/>
      <c r="AA85" s="18"/>
      <c r="AB85" s="18"/>
      <c r="AC85" s="19"/>
      <c r="AD85" s="17">
        <f t="shared" ref="AD85" si="319">SUM(AD83:AH84)</f>
        <v>61619</v>
      </c>
      <c r="AE85" s="18"/>
      <c r="AF85" s="18"/>
      <c r="AG85" s="18"/>
      <c r="AH85" s="19"/>
      <c r="AI85" s="17">
        <f t="shared" ref="AI85" si="320">SUM(AI83:AM84)</f>
        <v>70856</v>
      </c>
      <c r="AJ85" s="18"/>
      <c r="AK85" s="18"/>
      <c r="AL85" s="18"/>
      <c r="AM85" s="19"/>
      <c r="AN85" s="17">
        <f t="shared" ref="AN85" si="321">SUM(AN83:AR84)</f>
        <v>87502</v>
      </c>
      <c r="AO85" s="18"/>
      <c r="AP85" s="18"/>
      <c r="AQ85" s="18"/>
      <c r="AR85" s="19"/>
      <c r="AS85" s="17">
        <f t="shared" ref="AS85" si="322">SUM(AS83:AW84)</f>
        <v>103480</v>
      </c>
      <c r="AT85" s="18"/>
      <c r="AU85" s="18"/>
      <c r="AV85" s="18"/>
      <c r="AW85" s="19"/>
      <c r="AX85" s="17">
        <f t="shared" ref="AX85" si="323">SUM(AX83:BB84)</f>
        <v>90402</v>
      </c>
      <c r="AY85" s="18"/>
      <c r="AZ85" s="18"/>
      <c r="BA85" s="18"/>
      <c r="BB85" s="19"/>
      <c r="BC85" s="17">
        <f t="shared" ref="BC85" si="324">SUM(BC83:BG84)</f>
        <v>75668</v>
      </c>
      <c r="BD85" s="18"/>
      <c r="BE85" s="18"/>
      <c r="BF85" s="18"/>
      <c r="BG85" s="19"/>
      <c r="BH85" s="17">
        <f t="shared" ref="BH85" si="325">SUM(BH83:BL84)</f>
        <v>59250</v>
      </c>
      <c r="BI85" s="18"/>
      <c r="BJ85" s="18"/>
      <c r="BK85" s="18"/>
      <c r="BL85" s="19"/>
      <c r="BM85" s="17">
        <f t="shared" ref="BM85" si="326">SUM(BM83:BQ84)</f>
        <v>50034</v>
      </c>
      <c r="BN85" s="18"/>
      <c r="BO85" s="18"/>
      <c r="BP85" s="18"/>
      <c r="BQ85" s="19"/>
      <c r="BR85" s="31">
        <f t="shared" ref="BR85" si="327">SUM(BR83:BV84)</f>
        <v>824780</v>
      </c>
      <c r="BS85" s="32"/>
      <c r="BT85" s="32"/>
      <c r="BU85" s="32"/>
      <c r="BV85" s="33"/>
      <c r="BW85" s="17">
        <f t="shared" ref="BW85" si="328">SUM(BW83:CA84)</f>
        <v>55083</v>
      </c>
      <c r="BX85" s="18"/>
      <c r="BY85" s="18"/>
      <c r="BZ85" s="18"/>
      <c r="CA85" s="19"/>
      <c r="CB85" s="17">
        <f t="shared" ref="CB85" si="329">SUM(CB83:CF84)</f>
        <v>69221</v>
      </c>
      <c r="CC85" s="18"/>
      <c r="CD85" s="18"/>
      <c r="CE85" s="18"/>
      <c r="CF85" s="19"/>
      <c r="CG85" s="17">
        <f t="shared" ref="CG85" si="330">SUM(CG83:CK84)</f>
        <v>0</v>
      </c>
      <c r="CH85" s="18"/>
      <c r="CI85" s="18"/>
      <c r="CJ85" s="18"/>
      <c r="CK85" s="19"/>
      <c r="CL85" s="27">
        <f t="shared" si="222"/>
        <v>769886</v>
      </c>
      <c r="CM85" s="28"/>
      <c r="CN85" s="28"/>
      <c r="CO85" s="28"/>
      <c r="CP85" s="2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331">SUM(J86:BQ86)</f>
        <v>1820330</v>
      </c>
      <c r="BS86" s="35"/>
      <c r="BT86" s="35"/>
      <c r="BU86" s="35"/>
      <c r="BV86" s="36"/>
      <c r="BW86" s="14">
        <v>94984</v>
      </c>
      <c r="BX86" s="15"/>
      <c r="BY86" s="15"/>
      <c r="BZ86" s="15"/>
      <c r="CA86" s="16"/>
      <c r="CB86" s="14">
        <v>87882</v>
      </c>
      <c r="CC86" s="15"/>
      <c r="CD86" s="15"/>
      <c r="CE86" s="15"/>
      <c r="CF86" s="16"/>
      <c r="CG86" s="14"/>
      <c r="CH86" s="15"/>
      <c r="CI86" s="15"/>
      <c r="CJ86" s="15"/>
      <c r="CK86" s="16"/>
      <c r="CL86" s="14">
        <f t="shared" si="222"/>
        <v>1600164</v>
      </c>
      <c r="CM86" s="15"/>
      <c r="CN86" s="15"/>
      <c r="CO86" s="15"/>
      <c r="CP86" s="16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>
        <v>0</v>
      </c>
      <c r="AT87" s="8"/>
      <c r="AU87" s="8"/>
      <c r="AV87" s="8"/>
      <c r="AW87" s="9"/>
      <c r="AX87" s="7">
        <v>0</v>
      </c>
      <c r="AY87" s="8"/>
      <c r="AZ87" s="8"/>
      <c r="BA87" s="8"/>
      <c r="BB87" s="9"/>
      <c r="BC87" s="7">
        <v>0</v>
      </c>
      <c r="BD87" s="8"/>
      <c r="BE87" s="8"/>
      <c r="BF87" s="8"/>
      <c r="BG87" s="9"/>
      <c r="BH87" s="7">
        <v>0</v>
      </c>
      <c r="BI87" s="8"/>
      <c r="BJ87" s="8"/>
      <c r="BK87" s="8"/>
      <c r="BL87" s="9"/>
      <c r="BM87" s="7">
        <v>0</v>
      </c>
      <c r="BN87" s="8"/>
      <c r="BO87" s="8"/>
      <c r="BP87" s="8"/>
      <c r="BQ87" s="9"/>
      <c r="BR87" s="37">
        <f t="shared" si="331"/>
        <v>0</v>
      </c>
      <c r="BS87" s="38"/>
      <c r="BT87" s="38"/>
      <c r="BU87" s="38"/>
      <c r="BV87" s="39"/>
      <c r="BW87" s="7">
        <v>0</v>
      </c>
      <c r="BX87" s="8"/>
      <c r="BY87" s="8"/>
      <c r="BZ87" s="8"/>
      <c r="CA87" s="9"/>
      <c r="CB87" s="7">
        <v>0</v>
      </c>
      <c r="CC87" s="8"/>
      <c r="CD87" s="8"/>
      <c r="CE87" s="8"/>
      <c r="CF87" s="9"/>
      <c r="CG87" s="7">
        <v>0</v>
      </c>
      <c r="CH87" s="8"/>
      <c r="CI87" s="8"/>
      <c r="CJ87" s="8"/>
      <c r="CK87" s="9"/>
      <c r="CL87" s="7">
        <f t="shared" si="222"/>
        <v>0</v>
      </c>
      <c r="CM87" s="8"/>
      <c r="CN87" s="8"/>
      <c r="CO87" s="8"/>
      <c r="CP87" s="9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332">SUM(J86:N87)</f>
        <v>125826</v>
      </c>
      <c r="K88" s="18"/>
      <c r="L88" s="18"/>
      <c r="M88" s="18"/>
      <c r="N88" s="19"/>
      <c r="O88" s="17">
        <f t="shared" ref="O88" si="333">SUM(O86:S87)</f>
        <v>158359</v>
      </c>
      <c r="P88" s="18"/>
      <c r="Q88" s="18"/>
      <c r="R88" s="18"/>
      <c r="S88" s="19"/>
      <c r="T88" s="17">
        <f t="shared" ref="T88" si="334">SUM(T86:X87)</f>
        <v>118847</v>
      </c>
      <c r="U88" s="18"/>
      <c r="V88" s="18"/>
      <c r="W88" s="18"/>
      <c r="X88" s="19"/>
      <c r="Y88" s="17">
        <f t="shared" ref="Y88" si="335">SUM(Y86:AC87)</f>
        <v>106553</v>
      </c>
      <c r="Z88" s="18"/>
      <c r="AA88" s="18"/>
      <c r="AB88" s="18"/>
      <c r="AC88" s="19"/>
      <c r="AD88" s="17">
        <f t="shared" ref="AD88" si="336">SUM(AD86:AH87)</f>
        <v>104059</v>
      </c>
      <c r="AE88" s="18"/>
      <c r="AF88" s="18"/>
      <c r="AG88" s="18"/>
      <c r="AH88" s="19"/>
      <c r="AI88" s="17">
        <f t="shared" ref="AI88" si="337">SUM(AI86:AM87)</f>
        <v>130405</v>
      </c>
      <c r="AJ88" s="18"/>
      <c r="AK88" s="18"/>
      <c r="AL88" s="18"/>
      <c r="AM88" s="19"/>
      <c r="AN88" s="17">
        <f t="shared" ref="AN88" si="338">SUM(AN86:AR87)</f>
        <v>181641</v>
      </c>
      <c r="AO88" s="18"/>
      <c r="AP88" s="18"/>
      <c r="AQ88" s="18"/>
      <c r="AR88" s="19"/>
      <c r="AS88" s="17">
        <f t="shared" ref="AS88" si="339">SUM(AS86:AW87)</f>
        <v>212524</v>
      </c>
      <c r="AT88" s="18"/>
      <c r="AU88" s="18"/>
      <c r="AV88" s="18"/>
      <c r="AW88" s="19"/>
      <c r="AX88" s="17">
        <f t="shared" ref="AX88" si="340">SUM(AX86:BB87)</f>
        <v>222545</v>
      </c>
      <c r="AY88" s="18"/>
      <c r="AZ88" s="18"/>
      <c r="BA88" s="18"/>
      <c r="BB88" s="19"/>
      <c r="BC88" s="17">
        <f t="shared" ref="BC88" si="341">SUM(BC86:BG87)</f>
        <v>179060</v>
      </c>
      <c r="BD88" s="18"/>
      <c r="BE88" s="18"/>
      <c r="BF88" s="18"/>
      <c r="BG88" s="19"/>
      <c r="BH88" s="17">
        <f t="shared" ref="BH88" si="342">SUM(BH86:BL87)</f>
        <v>132512</v>
      </c>
      <c r="BI88" s="18"/>
      <c r="BJ88" s="18"/>
      <c r="BK88" s="18"/>
      <c r="BL88" s="19"/>
      <c r="BM88" s="17">
        <f t="shared" ref="BM88" si="343">SUM(BM86:BQ87)</f>
        <v>147999</v>
      </c>
      <c r="BN88" s="18"/>
      <c r="BO88" s="18"/>
      <c r="BP88" s="18"/>
      <c r="BQ88" s="19"/>
      <c r="BR88" s="31">
        <f t="shared" ref="BR88" si="344">SUM(BR86:BV87)</f>
        <v>1820330</v>
      </c>
      <c r="BS88" s="32"/>
      <c r="BT88" s="32"/>
      <c r="BU88" s="32"/>
      <c r="BV88" s="33"/>
      <c r="BW88" s="17">
        <f t="shared" ref="BW88" si="345">SUM(BW86:CA87)</f>
        <v>94984</v>
      </c>
      <c r="BX88" s="18"/>
      <c r="BY88" s="18"/>
      <c r="BZ88" s="18"/>
      <c r="CA88" s="19"/>
      <c r="CB88" s="17">
        <f t="shared" ref="CB88" si="346">SUM(CB86:CF87)</f>
        <v>87882</v>
      </c>
      <c r="CC88" s="18"/>
      <c r="CD88" s="18"/>
      <c r="CE88" s="18"/>
      <c r="CF88" s="19"/>
      <c r="CG88" s="17">
        <f t="shared" ref="CG88" si="347">SUM(CG86:CK87)</f>
        <v>0</v>
      </c>
      <c r="CH88" s="18"/>
      <c r="CI88" s="18"/>
      <c r="CJ88" s="18"/>
      <c r="CK88" s="19"/>
      <c r="CL88" s="27">
        <f t="shared" si="222"/>
        <v>1600164</v>
      </c>
      <c r="CM88" s="28"/>
      <c r="CN88" s="28"/>
      <c r="CO88" s="28"/>
      <c r="CP88" s="2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19955</v>
      </c>
      <c r="Z89" s="15"/>
      <c r="AA89" s="15"/>
      <c r="AB89" s="15"/>
      <c r="AC89" s="16"/>
      <c r="AD89" s="14">
        <v>22518</v>
      </c>
      <c r="AE89" s="15"/>
      <c r="AF89" s="15"/>
      <c r="AG89" s="15"/>
      <c r="AH89" s="16"/>
      <c r="AI89" s="14">
        <v>22580</v>
      </c>
      <c r="AJ89" s="15"/>
      <c r="AK89" s="15"/>
      <c r="AL89" s="15"/>
      <c r="AM89" s="16"/>
      <c r="AN89" s="14">
        <v>24912</v>
      </c>
      <c r="AO89" s="15"/>
      <c r="AP89" s="15"/>
      <c r="AQ89" s="15"/>
      <c r="AR89" s="16"/>
      <c r="AS89" s="14">
        <v>24940</v>
      </c>
      <c r="AT89" s="15"/>
      <c r="AU89" s="15"/>
      <c r="AV89" s="15"/>
      <c r="AW89" s="16"/>
      <c r="AX89" s="14">
        <v>24587</v>
      </c>
      <c r="AY89" s="15"/>
      <c r="AZ89" s="15"/>
      <c r="BA89" s="15"/>
      <c r="BB89" s="16"/>
      <c r="BC89" s="14">
        <v>24474</v>
      </c>
      <c r="BD89" s="15"/>
      <c r="BE89" s="15"/>
      <c r="BF89" s="15"/>
      <c r="BG89" s="16"/>
      <c r="BH89" s="14">
        <v>18992</v>
      </c>
      <c r="BI89" s="15"/>
      <c r="BJ89" s="15"/>
      <c r="BK89" s="15"/>
      <c r="BL89" s="16"/>
      <c r="BM89" s="14">
        <v>16998</v>
      </c>
      <c r="BN89" s="15"/>
      <c r="BO89" s="15"/>
      <c r="BP89" s="15"/>
      <c r="BQ89" s="16"/>
      <c r="BR89" s="37">
        <f t="shared" ref="BR89:BR90" si="348">SUM(J89:BQ89)</f>
        <v>251160</v>
      </c>
      <c r="BS89" s="38"/>
      <c r="BT89" s="38"/>
      <c r="BU89" s="38"/>
      <c r="BV89" s="39"/>
      <c r="BW89" s="14">
        <v>16205</v>
      </c>
      <c r="BX89" s="15"/>
      <c r="BY89" s="15"/>
      <c r="BZ89" s="15"/>
      <c r="CA89" s="16"/>
      <c r="CB89" s="14">
        <v>15763</v>
      </c>
      <c r="CC89" s="15"/>
      <c r="CD89" s="15"/>
      <c r="CE89" s="15"/>
      <c r="CF89" s="16"/>
      <c r="CG89" s="14"/>
      <c r="CH89" s="15"/>
      <c r="CI89" s="15"/>
      <c r="CJ89" s="15"/>
      <c r="CK89" s="16"/>
      <c r="CL89" s="14">
        <f t="shared" si="222"/>
        <v>231924</v>
      </c>
      <c r="CM89" s="15"/>
      <c r="CN89" s="15"/>
      <c r="CO89" s="15"/>
      <c r="CP89" s="16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>
        <v>0</v>
      </c>
      <c r="AT90" s="8"/>
      <c r="AU90" s="8"/>
      <c r="AV90" s="8"/>
      <c r="AW90" s="9"/>
      <c r="AX90" s="7">
        <v>0</v>
      </c>
      <c r="AY90" s="8"/>
      <c r="AZ90" s="8"/>
      <c r="BA90" s="8"/>
      <c r="BB90" s="9"/>
      <c r="BC90" s="7">
        <v>0</v>
      </c>
      <c r="BD90" s="8"/>
      <c r="BE90" s="8"/>
      <c r="BF90" s="8"/>
      <c r="BG90" s="9"/>
      <c r="BH90" s="7">
        <v>0</v>
      </c>
      <c r="BI90" s="8"/>
      <c r="BJ90" s="8"/>
      <c r="BK90" s="8"/>
      <c r="BL90" s="9"/>
      <c r="BM90" s="7">
        <v>0</v>
      </c>
      <c r="BN90" s="8"/>
      <c r="BO90" s="8"/>
      <c r="BP90" s="8"/>
      <c r="BQ90" s="9"/>
      <c r="BR90" s="37">
        <f t="shared" si="348"/>
        <v>0</v>
      </c>
      <c r="BS90" s="38"/>
      <c r="BT90" s="38"/>
      <c r="BU90" s="38"/>
      <c r="BV90" s="39"/>
      <c r="BW90" s="7">
        <v>0</v>
      </c>
      <c r="BX90" s="8"/>
      <c r="BY90" s="8"/>
      <c r="BZ90" s="8"/>
      <c r="CA90" s="9"/>
      <c r="CB90" s="7">
        <v>0</v>
      </c>
      <c r="CC90" s="8"/>
      <c r="CD90" s="8"/>
      <c r="CE90" s="8"/>
      <c r="CF90" s="9"/>
      <c r="CG90" s="7"/>
      <c r="CH90" s="8"/>
      <c r="CI90" s="8"/>
      <c r="CJ90" s="8"/>
      <c r="CK90" s="9"/>
      <c r="CL90" s="7">
        <f t="shared" si="222"/>
        <v>0</v>
      </c>
      <c r="CM90" s="8"/>
      <c r="CN90" s="8"/>
      <c r="CO90" s="8"/>
      <c r="CP90" s="9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49">SUM(J89:N90)</f>
        <v>16371</v>
      </c>
      <c r="K91" s="18"/>
      <c r="L91" s="18"/>
      <c r="M91" s="18"/>
      <c r="N91" s="19"/>
      <c r="O91" s="17">
        <f t="shared" ref="O91" si="350">SUM(O89:S90)</f>
        <v>15737</v>
      </c>
      <c r="P91" s="18"/>
      <c r="Q91" s="18"/>
      <c r="R91" s="18"/>
      <c r="S91" s="19"/>
      <c r="T91" s="17">
        <f t="shared" ref="T91" si="351">SUM(T89:X90)</f>
        <v>19096</v>
      </c>
      <c r="U91" s="18"/>
      <c r="V91" s="18"/>
      <c r="W91" s="18"/>
      <c r="X91" s="19"/>
      <c r="Y91" s="17">
        <f t="shared" ref="Y91" si="352">SUM(Y89:AC90)</f>
        <v>19955</v>
      </c>
      <c r="Z91" s="18"/>
      <c r="AA91" s="18"/>
      <c r="AB91" s="18"/>
      <c r="AC91" s="19"/>
      <c r="AD91" s="17">
        <f t="shared" ref="AD91" si="353">SUM(AD89:AH90)</f>
        <v>22518</v>
      </c>
      <c r="AE91" s="18"/>
      <c r="AF91" s="18"/>
      <c r="AG91" s="18"/>
      <c r="AH91" s="19"/>
      <c r="AI91" s="17">
        <f t="shared" ref="AI91" si="354">SUM(AI89:AM90)</f>
        <v>22580</v>
      </c>
      <c r="AJ91" s="18"/>
      <c r="AK91" s="18"/>
      <c r="AL91" s="18"/>
      <c r="AM91" s="19"/>
      <c r="AN91" s="17">
        <f t="shared" ref="AN91" si="355">SUM(AN89:AR90)</f>
        <v>24912</v>
      </c>
      <c r="AO91" s="18"/>
      <c r="AP91" s="18"/>
      <c r="AQ91" s="18"/>
      <c r="AR91" s="19"/>
      <c r="AS91" s="17">
        <f t="shared" ref="AS91" si="356">SUM(AS89:AW90)</f>
        <v>24940</v>
      </c>
      <c r="AT91" s="18"/>
      <c r="AU91" s="18"/>
      <c r="AV91" s="18"/>
      <c r="AW91" s="19"/>
      <c r="AX91" s="17">
        <f t="shared" ref="AX91" si="357">SUM(AX89:BB90)</f>
        <v>24587</v>
      </c>
      <c r="AY91" s="18"/>
      <c r="AZ91" s="18"/>
      <c r="BA91" s="18"/>
      <c r="BB91" s="19"/>
      <c r="BC91" s="17">
        <f t="shared" ref="BC91" si="358">SUM(BC89:BG90)</f>
        <v>24474</v>
      </c>
      <c r="BD91" s="18"/>
      <c r="BE91" s="18"/>
      <c r="BF91" s="18"/>
      <c r="BG91" s="19"/>
      <c r="BH91" s="17">
        <f t="shared" ref="BH91" si="359">SUM(BH89:BL90)</f>
        <v>18992</v>
      </c>
      <c r="BI91" s="18"/>
      <c r="BJ91" s="18"/>
      <c r="BK91" s="18"/>
      <c r="BL91" s="19"/>
      <c r="BM91" s="17">
        <f t="shared" ref="BM91" si="360">SUM(BM89:BQ90)</f>
        <v>16998</v>
      </c>
      <c r="BN91" s="18"/>
      <c r="BO91" s="18"/>
      <c r="BP91" s="18"/>
      <c r="BQ91" s="19"/>
      <c r="BR91" s="31">
        <f t="shared" ref="BR91" si="361">SUM(BR89:BV90)</f>
        <v>251160</v>
      </c>
      <c r="BS91" s="32"/>
      <c r="BT91" s="32"/>
      <c r="BU91" s="32"/>
      <c r="BV91" s="33"/>
      <c r="BW91" s="17">
        <f t="shared" ref="BW91" si="362">SUM(BW89:CA90)</f>
        <v>16205</v>
      </c>
      <c r="BX91" s="18"/>
      <c r="BY91" s="18"/>
      <c r="BZ91" s="18"/>
      <c r="CA91" s="19"/>
      <c r="CB91" s="17">
        <f t="shared" ref="CB91" si="363">SUM(CB89:CF90)</f>
        <v>15763</v>
      </c>
      <c r="CC91" s="18"/>
      <c r="CD91" s="18"/>
      <c r="CE91" s="18"/>
      <c r="CF91" s="19"/>
      <c r="CG91" s="17">
        <f t="shared" ref="CG91" si="364">SUM(CG89:CK90)</f>
        <v>0</v>
      </c>
      <c r="CH91" s="18"/>
      <c r="CI91" s="18"/>
      <c r="CJ91" s="18"/>
      <c r="CK91" s="19"/>
      <c r="CL91" s="27">
        <f t="shared" si="222"/>
        <v>231924</v>
      </c>
      <c r="CM91" s="28"/>
      <c r="CN91" s="28"/>
      <c r="CO91" s="28"/>
      <c r="CP91" s="2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365">SUM(J92:BQ92)</f>
        <v>5942</v>
      </c>
      <c r="BS92" s="35"/>
      <c r="BT92" s="35"/>
      <c r="BU92" s="35"/>
      <c r="BV92" s="36"/>
      <c r="BW92" s="14">
        <v>403</v>
      </c>
      <c r="BX92" s="15"/>
      <c r="BY92" s="15"/>
      <c r="BZ92" s="15"/>
      <c r="CA92" s="16"/>
      <c r="CB92" s="14">
        <v>325</v>
      </c>
      <c r="CC92" s="15"/>
      <c r="CD92" s="15"/>
      <c r="CE92" s="15"/>
      <c r="CF92" s="16"/>
      <c r="CG92" s="14"/>
      <c r="CH92" s="15"/>
      <c r="CI92" s="15"/>
      <c r="CJ92" s="15"/>
      <c r="CK92" s="16"/>
      <c r="CL92" s="14">
        <f t="shared" si="222"/>
        <v>5559</v>
      </c>
      <c r="CM92" s="15"/>
      <c r="CN92" s="15"/>
      <c r="CO92" s="15"/>
      <c r="CP92" s="16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7">
        <v>0</v>
      </c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>
        <v>0</v>
      </c>
      <c r="AT93" s="8"/>
      <c r="AU93" s="8"/>
      <c r="AV93" s="8"/>
      <c r="AW93" s="9"/>
      <c r="AX93" s="7">
        <v>0</v>
      </c>
      <c r="AY93" s="8"/>
      <c r="AZ93" s="8"/>
      <c r="BA93" s="8"/>
      <c r="BB93" s="9"/>
      <c r="BC93" s="7">
        <v>0</v>
      </c>
      <c r="BD93" s="8"/>
      <c r="BE93" s="8"/>
      <c r="BF93" s="8"/>
      <c r="BG93" s="9"/>
      <c r="BH93" s="7">
        <v>0</v>
      </c>
      <c r="BI93" s="8"/>
      <c r="BJ93" s="8"/>
      <c r="BK93" s="8"/>
      <c r="BL93" s="9"/>
      <c r="BM93" s="7">
        <v>0</v>
      </c>
      <c r="BN93" s="8"/>
      <c r="BO93" s="8"/>
      <c r="BP93" s="8"/>
      <c r="BQ93" s="9"/>
      <c r="BR93" s="37">
        <f t="shared" si="365"/>
        <v>0</v>
      </c>
      <c r="BS93" s="38"/>
      <c r="BT93" s="38"/>
      <c r="BU93" s="38"/>
      <c r="BV93" s="39"/>
      <c r="BW93" s="7">
        <v>0</v>
      </c>
      <c r="BX93" s="8"/>
      <c r="BY93" s="8"/>
      <c r="BZ93" s="8"/>
      <c r="CA93" s="9"/>
      <c r="CB93" s="7">
        <v>378</v>
      </c>
      <c r="CC93" s="8"/>
      <c r="CD93" s="8"/>
      <c r="CE93" s="8"/>
      <c r="CF93" s="9"/>
      <c r="CG93" s="7"/>
      <c r="CH93" s="8"/>
      <c r="CI93" s="8"/>
      <c r="CJ93" s="8"/>
      <c r="CK93" s="9"/>
      <c r="CL93" s="7">
        <f t="shared" si="222"/>
        <v>378</v>
      </c>
      <c r="CM93" s="8"/>
      <c r="CN93" s="8"/>
      <c r="CO93" s="8"/>
      <c r="CP93" s="9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366">SUM(J92:N93)</f>
        <v>333</v>
      </c>
      <c r="K94" s="18"/>
      <c r="L94" s="18"/>
      <c r="M94" s="18"/>
      <c r="N94" s="19"/>
      <c r="O94" s="17">
        <f t="shared" ref="O94" si="367">SUM(O92:S93)</f>
        <v>371</v>
      </c>
      <c r="P94" s="18"/>
      <c r="Q94" s="18"/>
      <c r="R94" s="18"/>
      <c r="S94" s="19"/>
      <c r="T94" s="17">
        <f t="shared" ref="T94" si="368">SUM(T92:X93)</f>
        <v>407</v>
      </c>
      <c r="U94" s="18"/>
      <c r="V94" s="18"/>
      <c r="W94" s="18"/>
      <c r="X94" s="19"/>
      <c r="Y94" s="17">
        <f t="shared" ref="Y94" si="369">SUM(Y92:AC93)</f>
        <v>207</v>
      </c>
      <c r="Z94" s="18"/>
      <c r="AA94" s="18"/>
      <c r="AB94" s="18"/>
      <c r="AC94" s="19"/>
      <c r="AD94" s="17">
        <f t="shared" ref="AD94" si="370">SUM(AD92:AH93)</f>
        <v>338</v>
      </c>
      <c r="AE94" s="18"/>
      <c r="AF94" s="18"/>
      <c r="AG94" s="18"/>
      <c r="AH94" s="19"/>
      <c r="AI94" s="17">
        <f t="shared" ref="AI94" si="371">SUM(AI92:AM93)</f>
        <v>344</v>
      </c>
      <c r="AJ94" s="18"/>
      <c r="AK94" s="18"/>
      <c r="AL94" s="18"/>
      <c r="AM94" s="19"/>
      <c r="AN94" s="17">
        <f t="shared" ref="AN94" si="372">SUM(AN92:AR93)</f>
        <v>703</v>
      </c>
      <c r="AO94" s="18"/>
      <c r="AP94" s="18"/>
      <c r="AQ94" s="18"/>
      <c r="AR94" s="19"/>
      <c r="AS94" s="17">
        <f t="shared" ref="AS94" si="373">SUM(AS92:AW93)</f>
        <v>471</v>
      </c>
      <c r="AT94" s="18"/>
      <c r="AU94" s="18"/>
      <c r="AV94" s="18"/>
      <c r="AW94" s="19"/>
      <c r="AX94" s="17">
        <f t="shared" ref="AX94" si="374">SUM(AX92:BB93)</f>
        <v>477</v>
      </c>
      <c r="AY94" s="18"/>
      <c r="AZ94" s="18"/>
      <c r="BA94" s="18"/>
      <c r="BB94" s="19"/>
      <c r="BC94" s="25">
        <f t="shared" ref="BC94" si="375">SUM(BC92:BG93)</f>
        <v>706</v>
      </c>
      <c r="BD94" s="25"/>
      <c r="BE94" s="25"/>
      <c r="BF94" s="25"/>
      <c r="BG94" s="25"/>
      <c r="BH94" s="17">
        <f t="shared" ref="BH94" si="376">SUM(BH92:BL93)</f>
        <v>658</v>
      </c>
      <c r="BI94" s="18"/>
      <c r="BJ94" s="18"/>
      <c r="BK94" s="18"/>
      <c r="BL94" s="19"/>
      <c r="BM94" s="17">
        <f t="shared" ref="BM94" si="377">SUM(BM92:BQ93)</f>
        <v>927</v>
      </c>
      <c r="BN94" s="18"/>
      <c r="BO94" s="18"/>
      <c r="BP94" s="18"/>
      <c r="BQ94" s="19"/>
      <c r="BR94" s="96">
        <f t="shared" ref="BR94" si="378">SUM(BR92:BV93)</f>
        <v>5942</v>
      </c>
      <c r="BS94" s="97"/>
      <c r="BT94" s="97"/>
      <c r="BU94" s="97"/>
      <c r="BV94" s="98"/>
      <c r="BW94" s="17">
        <f t="shared" ref="BW94" si="379">SUM(BW92:CA93)</f>
        <v>403</v>
      </c>
      <c r="BX94" s="18"/>
      <c r="BY94" s="18"/>
      <c r="BZ94" s="18"/>
      <c r="CA94" s="19"/>
      <c r="CB94" s="17">
        <f t="shared" ref="CB94" si="380">SUM(CB92:CF93)</f>
        <v>703</v>
      </c>
      <c r="CC94" s="18"/>
      <c r="CD94" s="18"/>
      <c r="CE94" s="18"/>
      <c r="CF94" s="19"/>
      <c r="CG94" s="17">
        <f t="shared" ref="CG94" si="381">SUM(CG92:CK93)</f>
        <v>0</v>
      </c>
      <c r="CH94" s="18"/>
      <c r="CI94" s="18"/>
      <c r="CJ94" s="18"/>
      <c r="CK94" s="19"/>
      <c r="CL94" s="27">
        <f t="shared" si="222"/>
        <v>5937</v>
      </c>
      <c r="CM94" s="28"/>
      <c r="CN94" s="28"/>
      <c r="CO94" s="28"/>
      <c r="CP94" s="2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 t="shared" ref="J95:J97" si="382">SUM(J101,J107,J113,J124,J130,J136,J142,J148,J154,)</f>
        <v>474548</v>
      </c>
      <c r="K95" s="23"/>
      <c r="L95" s="23"/>
      <c r="M95" s="23"/>
      <c r="N95" s="23"/>
      <c r="O95" s="23">
        <f t="shared" ref="O95:O100" si="383">SUM(O101,O107,O113,O124,O130,O136,O142,O148,O154,)</f>
        <v>462355</v>
      </c>
      <c r="P95" s="23"/>
      <c r="Q95" s="23"/>
      <c r="R95" s="23"/>
      <c r="S95" s="23"/>
      <c r="T95" s="23">
        <f t="shared" ref="T95:T99" si="384">SUM(T101,T107,T113,T124,T130,T136,T142,T148,T154,)</f>
        <v>592100</v>
      </c>
      <c r="U95" s="23"/>
      <c r="V95" s="23"/>
      <c r="W95" s="23"/>
      <c r="X95" s="23"/>
      <c r="Y95" s="14">
        <f t="shared" ref="Y95:Y100" si="385">SUM(Y101,Y107,Y113,Y124,Y130,Y136,Y142,Y148,Y154,)</f>
        <v>531301</v>
      </c>
      <c r="Z95" s="15"/>
      <c r="AA95" s="15"/>
      <c r="AB95" s="15"/>
      <c r="AC95" s="16"/>
      <c r="AD95" s="23">
        <f t="shared" ref="AD95" si="386">SUM(AD101,AD107,AD113,AD124,AD130,AD136,AD142,AD148,AD154,)</f>
        <v>610005</v>
      </c>
      <c r="AE95" s="23"/>
      <c r="AF95" s="23"/>
      <c r="AG95" s="23"/>
      <c r="AH95" s="23"/>
      <c r="AI95" s="23">
        <f t="shared" ref="AI95" si="387">SUM(AI101,AI107,AI113,AI124,AI130,AI136,AI142,AI148,AI154,)</f>
        <v>579144</v>
      </c>
      <c r="AJ95" s="23"/>
      <c r="AK95" s="23"/>
      <c r="AL95" s="23"/>
      <c r="AM95" s="23"/>
      <c r="AN95" s="23">
        <f t="shared" ref="AN95" si="388">SUM(AN101,AN107,AN113,AN124,AN130,AN136,AN142,AN148,AN154,)</f>
        <v>639102</v>
      </c>
      <c r="AO95" s="23"/>
      <c r="AP95" s="23"/>
      <c r="AQ95" s="23"/>
      <c r="AR95" s="23"/>
      <c r="AS95" s="23">
        <f t="shared" ref="AS95" si="389">SUM(AS101,AS107,AS113,AS124,AS130,AS136,AS142,AS148,AS154,)</f>
        <v>745931</v>
      </c>
      <c r="AT95" s="23"/>
      <c r="AU95" s="23"/>
      <c r="AV95" s="23"/>
      <c r="AW95" s="23"/>
      <c r="AX95" s="23">
        <f t="shared" ref="AX95" si="390">SUM(AX101,AX107,AX113,AX124,AX130,AX136,AX142,AX148,AX154,)</f>
        <v>679036</v>
      </c>
      <c r="AY95" s="23"/>
      <c r="AZ95" s="23"/>
      <c r="BA95" s="23"/>
      <c r="BB95" s="23"/>
      <c r="BC95" s="23">
        <f t="shared" ref="BC95" si="391">SUM(BC101,BC107,BC113,BC124,BC130,BC136,BC142,BC148,BC154,)</f>
        <v>701625</v>
      </c>
      <c r="BD95" s="23"/>
      <c r="BE95" s="23"/>
      <c r="BF95" s="23"/>
      <c r="BG95" s="23"/>
      <c r="BH95" s="23">
        <f t="shared" ref="BH95:BH100" si="392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556580</v>
      </c>
      <c r="BN95" s="15"/>
      <c r="BO95" s="15"/>
      <c r="BP95" s="15"/>
      <c r="BQ95" s="16"/>
      <c r="BR95" s="34">
        <f t="shared" ref="BR95:BR96" si="393">SUM(J95:BQ95)</f>
        <v>7237647</v>
      </c>
      <c r="BS95" s="35"/>
      <c r="BT95" s="35"/>
      <c r="BU95" s="35"/>
      <c r="BV95" s="36"/>
      <c r="BW95" s="23">
        <f>SUM(BW101,BW107,BW113,BW124,BW130,BW136,BW142,BW148,BW154)</f>
        <v>501378</v>
      </c>
      <c r="BX95" s="23"/>
      <c r="BY95" s="23"/>
      <c r="BZ95" s="23"/>
      <c r="CA95" s="23"/>
      <c r="CB95" s="23">
        <f>SUM(CB101,CB107,CB113,CB124,CB130,CB136,CB142,CB148,CB154)</f>
        <v>503204</v>
      </c>
      <c r="CC95" s="23"/>
      <c r="CD95" s="23"/>
      <c r="CE95" s="23"/>
      <c r="CF95" s="23"/>
      <c r="CG95" s="23"/>
      <c r="CH95" s="23"/>
      <c r="CI95" s="23"/>
      <c r="CJ95" s="23"/>
      <c r="CK95" s="23"/>
      <c r="CL95" s="14">
        <f t="shared" si="222"/>
        <v>6713226</v>
      </c>
      <c r="CM95" s="15"/>
      <c r="CN95" s="15"/>
      <c r="CO95" s="15"/>
      <c r="CP95" s="16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 t="shared" si="382"/>
        <v>29251</v>
      </c>
      <c r="K96" s="24"/>
      <c r="L96" s="24"/>
      <c r="M96" s="24"/>
      <c r="N96" s="24"/>
      <c r="O96" s="24">
        <f t="shared" si="383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7">
        <f t="shared" si="385"/>
        <v>27748</v>
      </c>
      <c r="Z96" s="8"/>
      <c r="AA96" s="8"/>
      <c r="AB96" s="8"/>
      <c r="AC96" s="9"/>
      <c r="AD96" s="24">
        <f t="shared" ref="AD96" si="394">SUM(AD102,AD108,AD114,AD125,AD131,AD137,AD143,AD149,AD155,)</f>
        <v>22804</v>
      </c>
      <c r="AE96" s="24"/>
      <c r="AF96" s="24"/>
      <c r="AG96" s="24"/>
      <c r="AH96" s="24"/>
      <c r="AI96" s="24">
        <f t="shared" ref="AI96" si="395">SUM(AI102,AI108,AI114,AI125,AI131,AI137,AI143,AI149,AI155,)</f>
        <v>22689</v>
      </c>
      <c r="AJ96" s="24"/>
      <c r="AK96" s="24"/>
      <c r="AL96" s="24"/>
      <c r="AM96" s="24"/>
      <c r="AN96" s="24">
        <f t="shared" ref="AN96" si="396">SUM(AN102,AN108,AN114,AN125,AN131,AN137,AN143,AN149,AN155,)</f>
        <v>25106</v>
      </c>
      <c r="AO96" s="24"/>
      <c r="AP96" s="24"/>
      <c r="AQ96" s="24"/>
      <c r="AR96" s="24"/>
      <c r="AS96" s="24">
        <f t="shared" ref="AS96" si="397">SUM(AS102,AS108,AS114,AS125,AS131,AS137,AS143,AS149,AS155,)</f>
        <v>28286</v>
      </c>
      <c r="AT96" s="24"/>
      <c r="AU96" s="24"/>
      <c r="AV96" s="24"/>
      <c r="AW96" s="24"/>
      <c r="AX96" s="24">
        <f t="shared" ref="AX96" si="398">SUM(AX102,AX108,AX114,AX125,AX131,AX137,AX143,AX149,AX155,)</f>
        <v>28531</v>
      </c>
      <c r="AY96" s="24"/>
      <c r="AZ96" s="24"/>
      <c r="BA96" s="24"/>
      <c r="BB96" s="24"/>
      <c r="BC96" s="24">
        <f t="shared" ref="BC96" si="399">SUM(BC102,BC108,BC114,BC125,BC131,BC137,BC143,BC149,BC155,)</f>
        <v>50155</v>
      </c>
      <c r="BD96" s="24"/>
      <c r="BE96" s="24"/>
      <c r="BF96" s="24"/>
      <c r="BG96" s="24"/>
      <c r="BH96" s="24">
        <f t="shared" si="392"/>
        <v>49216</v>
      </c>
      <c r="BI96" s="24"/>
      <c r="BJ96" s="24"/>
      <c r="BK96" s="24"/>
      <c r="BL96" s="24"/>
      <c r="BM96" s="7">
        <f>SUM(BM102,BM108,BM114,BM125,BM131,BM137,BM143,BM149,BM155)</f>
        <v>36681</v>
      </c>
      <c r="BN96" s="8"/>
      <c r="BO96" s="8"/>
      <c r="BP96" s="8"/>
      <c r="BQ96" s="9"/>
      <c r="BR96" s="37">
        <f t="shared" si="393"/>
        <v>391036</v>
      </c>
      <c r="BS96" s="38"/>
      <c r="BT96" s="38"/>
      <c r="BU96" s="38"/>
      <c r="BV96" s="39"/>
      <c r="BW96" s="24">
        <f>SUM(BW102,BW108,BW114,BW125,BW131,BW137,BW143,BW149,BW155,)</f>
        <v>42409</v>
      </c>
      <c r="BX96" s="24"/>
      <c r="BY96" s="24"/>
      <c r="BZ96" s="24"/>
      <c r="CA96" s="24"/>
      <c r="CB96" s="24">
        <f>SUM(CB102,CB108,CB114,CB125,CB131,CB137,CB143,CB149,CB155,)</f>
        <v>47794</v>
      </c>
      <c r="CC96" s="24"/>
      <c r="CD96" s="24"/>
      <c r="CE96" s="24"/>
      <c r="CF96" s="24"/>
      <c r="CG96" s="24"/>
      <c r="CH96" s="24"/>
      <c r="CI96" s="24"/>
      <c r="CJ96" s="24"/>
      <c r="CK96" s="24"/>
      <c r="CL96" s="7">
        <f t="shared" si="222"/>
        <v>381419</v>
      </c>
      <c r="CM96" s="8"/>
      <c r="CN96" s="8"/>
      <c r="CO96" s="8"/>
      <c r="CP96" s="9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si="382"/>
        <v>503799</v>
      </c>
      <c r="K97" s="25"/>
      <c r="L97" s="25"/>
      <c r="M97" s="25"/>
      <c r="N97" s="25"/>
      <c r="O97" s="25">
        <f t="shared" si="383"/>
        <v>501311</v>
      </c>
      <c r="P97" s="25"/>
      <c r="Q97" s="25"/>
      <c r="R97" s="25"/>
      <c r="S97" s="25"/>
      <c r="T97" s="25">
        <f t="shared" si="384"/>
        <v>623713</v>
      </c>
      <c r="U97" s="25"/>
      <c r="V97" s="25"/>
      <c r="W97" s="25"/>
      <c r="X97" s="25"/>
      <c r="Y97" s="27">
        <f t="shared" si="385"/>
        <v>559049</v>
      </c>
      <c r="Z97" s="28"/>
      <c r="AA97" s="28"/>
      <c r="AB97" s="28"/>
      <c r="AC97" s="29"/>
      <c r="AD97" s="25">
        <f t="shared" ref="AD97" si="400">SUM(AD103,AD109,AD115,AD126,AD132,AD138,AD144,AD150,AD156,)</f>
        <v>632809</v>
      </c>
      <c r="AE97" s="25"/>
      <c r="AF97" s="25"/>
      <c r="AG97" s="25"/>
      <c r="AH97" s="25"/>
      <c r="AI97" s="25">
        <f t="shared" ref="AI97" si="401">SUM(AI103,AI109,AI115,AI126,AI132,AI138,AI144,AI150,AI156,)</f>
        <v>601833</v>
      </c>
      <c r="AJ97" s="25"/>
      <c r="AK97" s="25"/>
      <c r="AL97" s="25"/>
      <c r="AM97" s="25"/>
      <c r="AN97" s="25">
        <f t="shared" ref="AN97" si="402">SUM(AN103,AN109,AN115,AN126,AN132,AN138,AN144,AN150,AN156,)</f>
        <v>664208</v>
      </c>
      <c r="AO97" s="25"/>
      <c r="AP97" s="25"/>
      <c r="AQ97" s="25"/>
      <c r="AR97" s="25"/>
      <c r="AS97" s="25">
        <f t="shared" ref="AS97" si="403">SUM(AS103,AS109,AS115,AS126,AS132,AS138,AS144,AS150,AS156,)</f>
        <v>774217</v>
      </c>
      <c r="AT97" s="25"/>
      <c r="AU97" s="25"/>
      <c r="AV97" s="25"/>
      <c r="AW97" s="25"/>
      <c r="AX97" s="25">
        <f t="shared" ref="AX97" si="404">SUM(AX103,AX109,AX115,AX126,AX132,AX138,AX144,AX150,AX156,)</f>
        <v>707567</v>
      </c>
      <c r="AY97" s="25"/>
      <c r="AZ97" s="25"/>
      <c r="BA97" s="25"/>
      <c r="BB97" s="25"/>
      <c r="BC97" s="25">
        <f t="shared" ref="BC97" si="405">SUM(BC103,BC109,BC115,BC126,BC132,BC138,BC144,BC150,BC156,)</f>
        <v>751780</v>
      </c>
      <c r="BD97" s="25"/>
      <c r="BE97" s="25"/>
      <c r="BF97" s="25"/>
      <c r="BG97" s="25"/>
      <c r="BH97" s="25">
        <f t="shared" si="392"/>
        <v>715136</v>
      </c>
      <c r="BI97" s="25"/>
      <c r="BJ97" s="25"/>
      <c r="BK97" s="25"/>
      <c r="BL97" s="25"/>
      <c r="BM97" s="17">
        <f>SUM(BM95,BM96)</f>
        <v>593261</v>
      </c>
      <c r="BN97" s="18"/>
      <c r="BO97" s="18"/>
      <c r="BP97" s="18"/>
      <c r="BQ97" s="19"/>
      <c r="BR97" s="31">
        <f t="shared" ref="BR97" si="406">SUM(BR95:BV96)</f>
        <v>7628683</v>
      </c>
      <c r="BS97" s="32"/>
      <c r="BT97" s="32"/>
      <c r="BU97" s="32"/>
      <c r="BV97" s="33"/>
      <c r="BW97" s="40">
        <f>SUM(BW95:CA96)</f>
        <v>543787</v>
      </c>
      <c r="BX97" s="40"/>
      <c r="BY97" s="40"/>
      <c r="BZ97" s="40"/>
      <c r="CA97" s="40"/>
      <c r="CB97" s="40">
        <f>SUM(CB95:CF96)</f>
        <v>550998</v>
      </c>
      <c r="CC97" s="40"/>
      <c r="CD97" s="40"/>
      <c r="CE97" s="40"/>
      <c r="CF97" s="40"/>
      <c r="CG97" s="40">
        <f>SUM(CG95:CK96)</f>
        <v>0</v>
      </c>
      <c r="CH97" s="40"/>
      <c r="CI97" s="40"/>
      <c r="CJ97" s="40"/>
      <c r="CK97" s="40"/>
      <c r="CL97" s="27">
        <f t="shared" si="222"/>
        <v>7094645</v>
      </c>
      <c r="CM97" s="28"/>
      <c r="CN97" s="28"/>
      <c r="CO97" s="28"/>
      <c r="CP97" s="2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14">
        <f t="shared" ref="J98:J100" si="407">SUM(J104,J110,J116,J127,J133,J139,J145,J151,J157,)</f>
        <v>743491</v>
      </c>
      <c r="K98" s="15"/>
      <c r="L98" s="15"/>
      <c r="M98" s="15"/>
      <c r="N98" s="16"/>
      <c r="O98" s="23">
        <f t="shared" si="383"/>
        <v>721095</v>
      </c>
      <c r="P98" s="23"/>
      <c r="Q98" s="23"/>
      <c r="R98" s="23"/>
      <c r="S98" s="23"/>
      <c r="T98" s="23">
        <f t="shared" si="384"/>
        <v>911823</v>
      </c>
      <c r="U98" s="23"/>
      <c r="V98" s="23"/>
      <c r="W98" s="23"/>
      <c r="X98" s="23"/>
      <c r="Y98" s="14">
        <f t="shared" si="385"/>
        <v>759481</v>
      </c>
      <c r="Z98" s="15"/>
      <c r="AA98" s="15"/>
      <c r="AB98" s="15"/>
      <c r="AC98" s="16"/>
      <c r="AD98" s="23">
        <f t="shared" ref="AD98" si="408">SUM(AD104,AD110,AD116,AD127,AD133,AD139,AD145,AD151,AD157,)</f>
        <v>761629</v>
      </c>
      <c r="AE98" s="23"/>
      <c r="AF98" s="23"/>
      <c r="AG98" s="23"/>
      <c r="AH98" s="23"/>
      <c r="AI98" s="23">
        <f t="shared" ref="AI98" si="409">SUM(AI104,AI110,AI116,AI127,AI133,AI139,AI145,AI151,AI157,)</f>
        <v>1066868</v>
      </c>
      <c r="AJ98" s="23"/>
      <c r="AK98" s="23"/>
      <c r="AL98" s="23"/>
      <c r="AM98" s="23"/>
      <c r="AN98" s="23">
        <f t="shared" ref="AN98" si="410">SUM(AN104,AN110,AN116,AN127,AN133,AN139,AN145,AN151,AN157,)</f>
        <v>845498</v>
      </c>
      <c r="AO98" s="23"/>
      <c r="AP98" s="23"/>
      <c r="AQ98" s="23"/>
      <c r="AR98" s="23"/>
      <c r="AS98" s="23">
        <f t="shared" ref="AS98" si="411">SUM(AS104,AS110,AS116,AS127,AS133,AS139,AS145,AS151,AS157,)</f>
        <v>801966</v>
      </c>
      <c r="AT98" s="23"/>
      <c r="AU98" s="23"/>
      <c r="AV98" s="23"/>
      <c r="AW98" s="23"/>
      <c r="AX98" s="23">
        <f t="shared" ref="AX98" si="412">SUM(AX104,AX110,AX116,AX127,AX133,AX139,AX145,AX151,AX157,)</f>
        <v>819778</v>
      </c>
      <c r="AY98" s="23"/>
      <c r="AZ98" s="23"/>
      <c r="BA98" s="23"/>
      <c r="BB98" s="23"/>
      <c r="BC98" s="23">
        <f t="shared" ref="BC98" si="413">SUM(BC104,BC110,BC116,BC127,BC133,BC139,BC145,BC151,BC157,)</f>
        <v>829178</v>
      </c>
      <c r="BD98" s="23"/>
      <c r="BE98" s="23"/>
      <c r="BF98" s="23"/>
      <c r="BG98" s="23"/>
      <c r="BH98" s="23">
        <f t="shared" si="392"/>
        <v>894021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414">SUM(J98:BQ98)</f>
        <v>10130695</v>
      </c>
      <c r="BS98" s="35"/>
      <c r="BT98" s="35"/>
      <c r="BU98" s="35"/>
      <c r="BV98" s="36"/>
      <c r="BW98" s="23">
        <f>SUM(BW104,BW110,BW116,BW127,BW133,BW139,BW145,BW151,BW157)</f>
        <v>678228</v>
      </c>
      <c r="BX98" s="23"/>
      <c r="BY98" s="23"/>
      <c r="BZ98" s="23"/>
      <c r="CA98" s="23"/>
      <c r="CB98" s="23">
        <f>SUM(CB104,CB110,CB116,CB127,CB133,CB139,CB145,CB151,CB157)</f>
        <v>691857</v>
      </c>
      <c r="CC98" s="23"/>
      <c r="CD98" s="23"/>
      <c r="CE98" s="23"/>
      <c r="CF98" s="23"/>
      <c r="CG98" s="23"/>
      <c r="CH98" s="23"/>
      <c r="CI98" s="23"/>
      <c r="CJ98" s="23"/>
      <c r="CK98" s="23"/>
      <c r="CL98" s="14">
        <f t="shared" si="222"/>
        <v>9124371</v>
      </c>
      <c r="CM98" s="15"/>
      <c r="CN98" s="15"/>
      <c r="CO98" s="15"/>
      <c r="CP98" s="16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7">
        <f t="shared" si="407"/>
        <v>15825</v>
      </c>
      <c r="K99" s="8"/>
      <c r="L99" s="8"/>
      <c r="M99" s="8"/>
      <c r="N99" s="9"/>
      <c r="O99" s="24">
        <f t="shared" si="383"/>
        <v>20823</v>
      </c>
      <c r="P99" s="24"/>
      <c r="Q99" s="24"/>
      <c r="R99" s="24"/>
      <c r="S99" s="24"/>
      <c r="T99" s="24">
        <f t="shared" si="384"/>
        <v>22931</v>
      </c>
      <c r="U99" s="24"/>
      <c r="V99" s="24"/>
      <c r="W99" s="24"/>
      <c r="X99" s="24"/>
      <c r="Y99" s="7">
        <f t="shared" si="385"/>
        <v>19979</v>
      </c>
      <c r="Z99" s="8"/>
      <c r="AA99" s="8"/>
      <c r="AB99" s="8"/>
      <c r="AC99" s="9"/>
      <c r="AD99" s="24">
        <f t="shared" ref="AD99" si="415">SUM(AD105,AD111,AD117,AD128,AD134,AD140,AD146,AD152,AD158,)</f>
        <v>13848</v>
      </c>
      <c r="AE99" s="24"/>
      <c r="AF99" s="24"/>
      <c r="AG99" s="24"/>
      <c r="AH99" s="24"/>
      <c r="AI99" s="24">
        <f t="shared" ref="AI99" si="416">SUM(AI105,AI111,AI117,AI128,AI134,AI140,AI146,AI152,AI158,)</f>
        <v>14890</v>
      </c>
      <c r="AJ99" s="24"/>
      <c r="AK99" s="24"/>
      <c r="AL99" s="24"/>
      <c r="AM99" s="24"/>
      <c r="AN99" s="24">
        <f t="shared" ref="AN99" si="417">SUM(AN105,AN111,AN117,AN128,AN134,AN140,AN146,AN152,AN158,)</f>
        <v>13483</v>
      </c>
      <c r="AO99" s="24"/>
      <c r="AP99" s="24"/>
      <c r="AQ99" s="24"/>
      <c r="AR99" s="24"/>
      <c r="AS99" s="24">
        <f t="shared" ref="AS99" si="418">SUM(AS105,AS111,AS117,AS128,AS134,AS140,AS146,AS152,AS158,)</f>
        <v>16684</v>
      </c>
      <c r="AT99" s="24"/>
      <c r="AU99" s="24"/>
      <c r="AV99" s="24"/>
      <c r="AW99" s="24"/>
      <c r="AX99" s="24">
        <f t="shared" ref="AX99" si="419">SUM(AX105,AX111,AX117,AX128,AX134,AX140,AX146,AX152,AX158,)</f>
        <v>15708</v>
      </c>
      <c r="AY99" s="24"/>
      <c r="AZ99" s="24"/>
      <c r="BA99" s="24"/>
      <c r="BB99" s="24"/>
      <c r="BC99" s="24">
        <f t="shared" ref="BC99" si="420">SUM(BC105,BC111,BC117,BC128,BC134,BC140,BC146,BC152,BC158,)</f>
        <v>12039</v>
      </c>
      <c r="BD99" s="24"/>
      <c r="BE99" s="24"/>
      <c r="BF99" s="24"/>
      <c r="BG99" s="24"/>
      <c r="BH99" s="24">
        <f t="shared" si="392"/>
        <v>14731</v>
      </c>
      <c r="BI99" s="24"/>
      <c r="BJ99" s="24"/>
      <c r="BK99" s="24"/>
      <c r="BL99" s="24"/>
      <c r="BM99" s="7">
        <f>SUM(BM105,BM111,BM117,BM128,BM134,BM140,BM146,BM152,BM158)</f>
        <v>23450</v>
      </c>
      <c r="BN99" s="8"/>
      <c r="BO99" s="8"/>
      <c r="BP99" s="8"/>
      <c r="BQ99" s="9"/>
      <c r="BR99" s="37">
        <f t="shared" si="414"/>
        <v>204391</v>
      </c>
      <c r="BS99" s="38"/>
      <c r="BT99" s="38"/>
      <c r="BU99" s="38"/>
      <c r="BV99" s="39"/>
      <c r="BW99" s="24">
        <f>SUM(BW105,BW111,BW117,BW128,BW134,BW140,BW146,BW152,BW158,)</f>
        <v>17404</v>
      </c>
      <c r="BX99" s="24"/>
      <c r="BY99" s="24"/>
      <c r="BZ99" s="24"/>
      <c r="CA99" s="24"/>
      <c r="CB99" s="24">
        <f>SUM(CB105,CB111,CB117,CB128,CB134,CB140,CB146,CB152,CB158,)</f>
        <v>8726</v>
      </c>
      <c r="CC99" s="24"/>
      <c r="CD99" s="24"/>
      <c r="CE99" s="24"/>
      <c r="CF99" s="24"/>
      <c r="CG99" s="24"/>
      <c r="CH99" s="24"/>
      <c r="CI99" s="24"/>
      <c r="CJ99" s="24"/>
      <c r="CK99" s="24"/>
      <c r="CL99" s="7">
        <f t="shared" si="222"/>
        <v>170942</v>
      </c>
      <c r="CM99" s="8"/>
      <c r="CN99" s="8"/>
      <c r="CO99" s="8"/>
      <c r="CP99" s="9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407"/>
        <v>759316</v>
      </c>
      <c r="K100" s="28"/>
      <c r="L100" s="28"/>
      <c r="M100" s="28"/>
      <c r="N100" s="29"/>
      <c r="O100" s="25">
        <f t="shared" si="383"/>
        <v>741918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85"/>
        <v>779460</v>
      </c>
      <c r="Z100" s="28"/>
      <c r="AA100" s="28"/>
      <c r="AB100" s="28"/>
      <c r="AC100" s="29"/>
      <c r="AD100" s="25">
        <f t="shared" ref="AD100" si="421">SUM(AD106,AD112,AD118,AD129,AD135,AD141,AD147,AD153,AD159,)</f>
        <v>775477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422">SUM(AN106,AN112,AN118,AN129,AN135,AN141,AN147,AN153,AN159,)</f>
        <v>858981</v>
      </c>
      <c r="AO100" s="25"/>
      <c r="AP100" s="25"/>
      <c r="AQ100" s="25"/>
      <c r="AR100" s="25"/>
      <c r="AS100" s="25">
        <f t="shared" ref="AS100" si="423">SUM(AS106,AS112,AS118,AS129,AS135,AS141,AS147,AS153,AS159,)</f>
        <v>818650</v>
      </c>
      <c r="AT100" s="25"/>
      <c r="AU100" s="25"/>
      <c r="AV100" s="25"/>
      <c r="AW100" s="25"/>
      <c r="AX100" s="25">
        <f t="shared" ref="AX100" si="424">SUM(AX106,AX112,AX118,AX129,AX135,AX141,AX147,AX153,AX159,)</f>
        <v>835486</v>
      </c>
      <c r="AY100" s="25"/>
      <c r="AZ100" s="25"/>
      <c r="BA100" s="25"/>
      <c r="BB100" s="25"/>
      <c r="BC100" s="25">
        <f t="shared" ref="BC100" si="425">SUM(BC106,BC112,BC118,BC129,BC135,BC141,BC147,BC153,BC159,)</f>
        <v>841217</v>
      </c>
      <c r="BD100" s="25"/>
      <c r="BE100" s="25"/>
      <c r="BF100" s="25"/>
      <c r="BG100" s="25"/>
      <c r="BH100" s="25">
        <f t="shared" si="392"/>
        <v>908752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426">SUM(BR98:BV99)</f>
        <v>10335086</v>
      </c>
      <c r="BS100" s="97"/>
      <c r="BT100" s="97"/>
      <c r="BU100" s="97"/>
      <c r="BV100" s="98"/>
      <c r="BW100" s="40">
        <f>SUM(BW98:CA99)</f>
        <v>695632</v>
      </c>
      <c r="BX100" s="40"/>
      <c r="BY100" s="40"/>
      <c r="BZ100" s="40"/>
      <c r="CA100" s="40"/>
      <c r="CB100" s="40">
        <f>SUM(CB98:CF99)</f>
        <v>700583</v>
      </c>
      <c r="CC100" s="40"/>
      <c r="CD100" s="40"/>
      <c r="CE100" s="40"/>
      <c r="CF100" s="40"/>
      <c r="CG100" s="40">
        <f>SUM(CG98:CK99)</f>
        <v>0</v>
      </c>
      <c r="CH100" s="40"/>
      <c r="CI100" s="40"/>
      <c r="CJ100" s="40"/>
      <c r="CK100" s="40"/>
      <c r="CL100" s="27">
        <f t="shared" si="222"/>
        <v>9295313</v>
      </c>
      <c r="CM100" s="28"/>
      <c r="CN100" s="28"/>
      <c r="CO100" s="28"/>
      <c r="CP100" s="2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250619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427">SUM(J101:BQ101)</f>
        <v>3100326</v>
      </c>
      <c r="BS101" s="35"/>
      <c r="BT101" s="35"/>
      <c r="BU101" s="35"/>
      <c r="BV101" s="36"/>
      <c r="BW101" s="23">
        <v>219132</v>
      </c>
      <c r="BX101" s="23"/>
      <c r="BY101" s="23"/>
      <c r="BZ101" s="23"/>
      <c r="CA101" s="23"/>
      <c r="CB101" s="23">
        <v>231803</v>
      </c>
      <c r="CC101" s="23"/>
      <c r="CD101" s="23"/>
      <c r="CE101" s="23"/>
      <c r="CF101" s="23"/>
      <c r="CG101" s="23"/>
      <c r="CH101" s="23"/>
      <c r="CI101" s="23"/>
      <c r="CJ101" s="23"/>
      <c r="CK101" s="23"/>
      <c r="CL101" s="14">
        <f t="shared" si="222"/>
        <v>2887831</v>
      </c>
      <c r="CM101" s="15"/>
      <c r="CN101" s="15"/>
      <c r="CO101" s="15"/>
      <c r="CP101" s="16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7">
        <v>24805</v>
      </c>
      <c r="K102" s="8"/>
      <c r="L102" s="8"/>
      <c r="M102" s="8"/>
      <c r="N102" s="9"/>
      <c r="O102" s="7">
        <v>25528</v>
      </c>
      <c r="P102" s="8"/>
      <c r="Q102" s="8"/>
      <c r="R102" s="8"/>
      <c r="S102" s="9"/>
      <c r="T102" s="7">
        <v>23014</v>
      </c>
      <c r="U102" s="8"/>
      <c r="V102" s="8"/>
      <c r="W102" s="8"/>
      <c r="X102" s="9"/>
      <c r="Y102" s="7">
        <v>17990</v>
      </c>
      <c r="Z102" s="8"/>
      <c r="AA102" s="8"/>
      <c r="AB102" s="8"/>
      <c r="AC102" s="9"/>
      <c r="AD102" s="7">
        <v>17735</v>
      </c>
      <c r="AE102" s="8"/>
      <c r="AF102" s="8"/>
      <c r="AG102" s="8"/>
      <c r="AH102" s="9"/>
      <c r="AI102" s="7">
        <v>16241</v>
      </c>
      <c r="AJ102" s="8"/>
      <c r="AK102" s="8"/>
      <c r="AL102" s="8"/>
      <c r="AM102" s="9"/>
      <c r="AN102" s="7">
        <v>18644</v>
      </c>
      <c r="AO102" s="8"/>
      <c r="AP102" s="8"/>
      <c r="AQ102" s="8"/>
      <c r="AR102" s="9"/>
      <c r="AS102" s="7">
        <v>20995</v>
      </c>
      <c r="AT102" s="8"/>
      <c r="AU102" s="8"/>
      <c r="AV102" s="8"/>
      <c r="AW102" s="9"/>
      <c r="AX102" s="7">
        <v>20048</v>
      </c>
      <c r="AY102" s="8"/>
      <c r="AZ102" s="8"/>
      <c r="BA102" s="8"/>
      <c r="BB102" s="9"/>
      <c r="BC102" s="7">
        <v>30795</v>
      </c>
      <c r="BD102" s="8"/>
      <c r="BE102" s="8"/>
      <c r="BF102" s="8"/>
      <c r="BG102" s="9"/>
      <c r="BH102" s="7">
        <v>28910</v>
      </c>
      <c r="BI102" s="8"/>
      <c r="BJ102" s="8"/>
      <c r="BK102" s="8"/>
      <c r="BL102" s="9"/>
      <c r="BM102" s="7">
        <v>25419</v>
      </c>
      <c r="BN102" s="8"/>
      <c r="BO102" s="8"/>
      <c r="BP102" s="8"/>
      <c r="BQ102" s="9"/>
      <c r="BR102" s="37">
        <f t="shared" si="427"/>
        <v>270124</v>
      </c>
      <c r="BS102" s="38"/>
      <c r="BT102" s="38"/>
      <c r="BU102" s="38"/>
      <c r="BV102" s="39"/>
      <c r="BW102" s="24">
        <v>27009</v>
      </c>
      <c r="BX102" s="24"/>
      <c r="BY102" s="24"/>
      <c r="BZ102" s="24"/>
      <c r="CA102" s="24"/>
      <c r="CB102" s="24">
        <v>27599</v>
      </c>
      <c r="CC102" s="24"/>
      <c r="CD102" s="24"/>
      <c r="CE102" s="24"/>
      <c r="CF102" s="24"/>
      <c r="CG102" s="24"/>
      <c r="CH102" s="24"/>
      <c r="CI102" s="24"/>
      <c r="CJ102" s="24"/>
      <c r="CK102" s="24"/>
      <c r="CL102" s="7">
        <f t="shared" si="222"/>
        <v>251385</v>
      </c>
      <c r="CM102" s="8"/>
      <c r="CN102" s="8"/>
      <c r="CO102" s="8"/>
      <c r="CP102" s="9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428">SUM(O101,O102)</f>
        <v>232561</v>
      </c>
      <c r="P103" s="28"/>
      <c r="Q103" s="28"/>
      <c r="R103" s="28"/>
      <c r="S103" s="29"/>
      <c r="T103" s="27">
        <f t="shared" ref="T103" si="429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430">SUM(AD101,AD102)</f>
        <v>268354</v>
      </c>
      <c r="AE103" s="28"/>
      <c r="AF103" s="28"/>
      <c r="AG103" s="28"/>
      <c r="AH103" s="29"/>
      <c r="AI103" s="27">
        <f t="shared" ref="AI103" si="431">SUM(AI101,AI102)</f>
        <v>261431</v>
      </c>
      <c r="AJ103" s="28"/>
      <c r="AK103" s="28"/>
      <c r="AL103" s="28"/>
      <c r="AM103" s="29"/>
      <c r="AN103" s="27">
        <f t="shared" ref="AN103" si="432">SUM(AN101,AN102)</f>
        <v>289735</v>
      </c>
      <c r="AO103" s="28"/>
      <c r="AP103" s="28"/>
      <c r="AQ103" s="28"/>
      <c r="AR103" s="29"/>
      <c r="AS103" s="27">
        <f t="shared" ref="AS103" si="433">SUM(AS101,AS102)</f>
        <v>327799</v>
      </c>
      <c r="AT103" s="28"/>
      <c r="AU103" s="28"/>
      <c r="AV103" s="28"/>
      <c r="AW103" s="29"/>
      <c r="AX103" s="27">
        <f t="shared" ref="AX103" si="434">SUM(AX101,AX102)</f>
        <v>316486</v>
      </c>
      <c r="AY103" s="28"/>
      <c r="AZ103" s="28"/>
      <c r="BA103" s="28"/>
      <c r="BB103" s="29"/>
      <c r="BC103" s="27">
        <f t="shared" ref="BC103" si="435">SUM(BC101,BC102)</f>
        <v>332176</v>
      </c>
      <c r="BD103" s="28"/>
      <c r="BE103" s="28"/>
      <c r="BF103" s="28"/>
      <c r="BG103" s="29"/>
      <c r="BH103" s="27">
        <f t="shared" ref="BH103" si="436">SUM(BH101,BH102)</f>
        <v>322488</v>
      </c>
      <c r="BI103" s="28"/>
      <c r="BJ103" s="28"/>
      <c r="BK103" s="28"/>
      <c r="BL103" s="29"/>
      <c r="BM103" s="27">
        <f t="shared" ref="BM103" si="437">SUM(BM101,BM102)</f>
        <v>277629</v>
      </c>
      <c r="BN103" s="28"/>
      <c r="BO103" s="28"/>
      <c r="BP103" s="28"/>
      <c r="BQ103" s="29"/>
      <c r="BR103" s="31">
        <f t="shared" ref="BR103" si="438">SUM(BR101:BV102)</f>
        <v>3370450</v>
      </c>
      <c r="BS103" s="32"/>
      <c r="BT103" s="32"/>
      <c r="BU103" s="32"/>
      <c r="BV103" s="33"/>
      <c r="BW103" s="40">
        <f>SUM(BW101:CA102)</f>
        <v>246141</v>
      </c>
      <c r="BX103" s="40"/>
      <c r="BY103" s="40"/>
      <c r="BZ103" s="40"/>
      <c r="CA103" s="40"/>
      <c r="CB103" s="40">
        <f t="shared" ref="CB103" si="439">SUM(CB101:CF102)</f>
        <v>259402</v>
      </c>
      <c r="CC103" s="40"/>
      <c r="CD103" s="40"/>
      <c r="CE103" s="40"/>
      <c r="CF103" s="40"/>
      <c r="CG103" s="40">
        <f t="shared" ref="CG103" si="440">SUM(CG101:CK102)</f>
        <v>0</v>
      </c>
      <c r="CH103" s="40"/>
      <c r="CI103" s="40"/>
      <c r="CJ103" s="40"/>
      <c r="CK103" s="40"/>
      <c r="CL103" s="27">
        <f t="shared" si="222"/>
        <v>3139216</v>
      </c>
      <c r="CM103" s="28"/>
      <c r="CN103" s="28"/>
      <c r="CO103" s="28"/>
      <c r="CP103" s="2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41">SUM(J104:BQ104)</f>
        <v>5618372</v>
      </c>
      <c r="BS104" s="35"/>
      <c r="BT104" s="35"/>
      <c r="BU104" s="35"/>
      <c r="BV104" s="36"/>
      <c r="BW104" s="23">
        <v>354087</v>
      </c>
      <c r="BX104" s="23"/>
      <c r="BY104" s="23"/>
      <c r="BZ104" s="23"/>
      <c r="CA104" s="23"/>
      <c r="CB104" s="23">
        <v>355988</v>
      </c>
      <c r="CC104" s="23"/>
      <c r="CD104" s="23"/>
      <c r="CE104" s="23"/>
      <c r="CF104" s="23"/>
      <c r="CG104" s="23"/>
      <c r="CH104" s="23"/>
      <c r="CI104" s="23"/>
      <c r="CJ104" s="23"/>
      <c r="CK104" s="23"/>
      <c r="CL104" s="14">
        <f t="shared" si="222"/>
        <v>4988101</v>
      </c>
      <c r="CM104" s="15"/>
      <c r="CN104" s="15"/>
      <c r="CO104" s="15"/>
      <c r="CP104" s="16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7">
        <v>15825</v>
      </c>
      <c r="K105" s="8"/>
      <c r="L105" s="8"/>
      <c r="M105" s="8"/>
      <c r="N105" s="9"/>
      <c r="O105" s="7">
        <v>20823</v>
      </c>
      <c r="P105" s="8"/>
      <c r="Q105" s="8"/>
      <c r="R105" s="8"/>
      <c r="S105" s="9"/>
      <c r="T105" s="7">
        <v>22931</v>
      </c>
      <c r="U105" s="8"/>
      <c r="V105" s="8"/>
      <c r="W105" s="8"/>
      <c r="X105" s="9"/>
      <c r="Y105" s="7">
        <v>19979</v>
      </c>
      <c r="Z105" s="8"/>
      <c r="AA105" s="8"/>
      <c r="AB105" s="8"/>
      <c r="AC105" s="9"/>
      <c r="AD105" s="7">
        <v>13846</v>
      </c>
      <c r="AE105" s="8"/>
      <c r="AF105" s="8"/>
      <c r="AG105" s="8"/>
      <c r="AH105" s="9"/>
      <c r="AI105" s="7">
        <v>14890</v>
      </c>
      <c r="AJ105" s="8"/>
      <c r="AK105" s="8"/>
      <c r="AL105" s="8"/>
      <c r="AM105" s="9"/>
      <c r="AN105" s="7">
        <v>13465</v>
      </c>
      <c r="AO105" s="8"/>
      <c r="AP105" s="8"/>
      <c r="AQ105" s="8"/>
      <c r="AR105" s="9"/>
      <c r="AS105" s="7">
        <v>16684</v>
      </c>
      <c r="AT105" s="8"/>
      <c r="AU105" s="8"/>
      <c r="AV105" s="8"/>
      <c r="AW105" s="9"/>
      <c r="AX105" s="7">
        <v>15708</v>
      </c>
      <c r="AY105" s="8"/>
      <c r="AZ105" s="8"/>
      <c r="BA105" s="8"/>
      <c r="BB105" s="9"/>
      <c r="BC105" s="7">
        <v>11897</v>
      </c>
      <c r="BD105" s="8"/>
      <c r="BE105" s="8"/>
      <c r="BF105" s="8"/>
      <c r="BG105" s="9"/>
      <c r="BH105" s="7">
        <v>14595</v>
      </c>
      <c r="BI105" s="8"/>
      <c r="BJ105" s="8"/>
      <c r="BK105" s="8"/>
      <c r="BL105" s="9"/>
      <c r="BM105" s="7">
        <v>23309</v>
      </c>
      <c r="BN105" s="8"/>
      <c r="BO105" s="8"/>
      <c r="BP105" s="8"/>
      <c r="BQ105" s="9"/>
      <c r="BR105" s="37">
        <f t="shared" si="441"/>
        <v>203952</v>
      </c>
      <c r="BS105" s="38"/>
      <c r="BT105" s="38"/>
      <c r="BU105" s="38"/>
      <c r="BV105" s="39"/>
      <c r="BW105" s="24">
        <v>17264</v>
      </c>
      <c r="BX105" s="24"/>
      <c r="BY105" s="24"/>
      <c r="BZ105" s="24"/>
      <c r="CA105" s="24"/>
      <c r="CB105" s="24">
        <v>8702</v>
      </c>
      <c r="CC105" s="24"/>
      <c r="CD105" s="24"/>
      <c r="CE105" s="24"/>
      <c r="CF105" s="24"/>
      <c r="CG105" s="24"/>
      <c r="CH105" s="24"/>
      <c r="CI105" s="24"/>
      <c r="CJ105" s="24"/>
      <c r="CK105" s="24"/>
      <c r="CL105" s="7">
        <f t="shared" si="222"/>
        <v>170339</v>
      </c>
      <c r="CM105" s="8"/>
      <c r="CN105" s="8"/>
      <c r="CO105" s="8"/>
      <c r="CP105" s="9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42">SUM(J104,J105)</f>
        <v>443141</v>
      </c>
      <c r="K106" s="28"/>
      <c r="L106" s="28"/>
      <c r="M106" s="28"/>
      <c r="N106" s="29"/>
      <c r="O106" s="27">
        <f t="shared" ref="O106" si="443">SUM(O104,O105)</f>
        <v>411507</v>
      </c>
      <c r="P106" s="28"/>
      <c r="Q106" s="28"/>
      <c r="R106" s="28"/>
      <c r="S106" s="29"/>
      <c r="T106" s="27">
        <f t="shared" ref="T106" si="444">SUM(T104,T105)</f>
        <v>545277</v>
      </c>
      <c r="U106" s="28"/>
      <c r="V106" s="28"/>
      <c r="W106" s="28"/>
      <c r="X106" s="29"/>
      <c r="Y106" s="27">
        <f t="shared" ref="Y106" si="445">SUM(Y104,Y105)</f>
        <v>421076</v>
      </c>
      <c r="Z106" s="28"/>
      <c r="AA106" s="28"/>
      <c r="AB106" s="28"/>
      <c r="AC106" s="29"/>
      <c r="AD106" s="27">
        <f t="shared" ref="AD106" si="446">SUM(AD104,AD105)</f>
        <v>435209</v>
      </c>
      <c r="AE106" s="28"/>
      <c r="AF106" s="28"/>
      <c r="AG106" s="28"/>
      <c r="AH106" s="29"/>
      <c r="AI106" s="27">
        <f t="shared" ref="AI106" si="447">SUM(AI104,AI105)</f>
        <v>673691</v>
      </c>
      <c r="AJ106" s="28"/>
      <c r="AK106" s="28"/>
      <c r="AL106" s="28"/>
      <c r="AM106" s="29"/>
      <c r="AN106" s="27">
        <f t="shared" ref="AN106" si="448">SUM(AN104,AN105)</f>
        <v>475237</v>
      </c>
      <c r="AO106" s="28"/>
      <c r="AP106" s="28"/>
      <c r="AQ106" s="28"/>
      <c r="AR106" s="29"/>
      <c r="AS106" s="27">
        <f t="shared" ref="AS106" si="449">SUM(AS104,AS105)</f>
        <v>418988</v>
      </c>
      <c r="AT106" s="28"/>
      <c r="AU106" s="28"/>
      <c r="AV106" s="28"/>
      <c r="AW106" s="29"/>
      <c r="AX106" s="27">
        <f t="shared" ref="AX106" si="450">SUM(AX104,AX105)</f>
        <v>423625</v>
      </c>
      <c r="AY106" s="28"/>
      <c r="AZ106" s="28"/>
      <c r="BA106" s="28"/>
      <c r="BB106" s="29"/>
      <c r="BC106" s="27">
        <f t="shared" ref="BC106" si="451">SUM(BC104,BC105)</f>
        <v>457481</v>
      </c>
      <c r="BD106" s="28"/>
      <c r="BE106" s="28"/>
      <c r="BF106" s="28"/>
      <c r="BG106" s="29"/>
      <c r="BH106" s="27">
        <f t="shared" ref="BH106" si="452">SUM(BH104,BH105)</f>
        <v>515402</v>
      </c>
      <c r="BI106" s="28"/>
      <c r="BJ106" s="28"/>
      <c r="BK106" s="28"/>
      <c r="BL106" s="29"/>
      <c r="BM106" s="27">
        <f t="shared" ref="BM106" si="453">SUM(BM104,BM105)</f>
        <v>601690</v>
      </c>
      <c r="BN106" s="28"/>
      <c r="BO106" s="28"/>
      <c r="BP106" s="28"/>
      <c r="BQ106" s="29"/>
      <c r="BR106" s="96">
        <f t="shared" ref="BR106" si="454">SUM(BR104:BV105)</f>
        <v>5822324</v>
      </c>
      <c r="BS106" s="97"/>
      <c r="BT106" s="97"/>
      <c r="BU106" s="97"/>
      <c r="BV106" s="98"/>
      <c r="BW106" s="40">
        <f t="shared" ref="BW106" si="455">SUM(BW104:CA105)</f>
        <v>371351</v>
      </c>
      <c r="BX106" s="40"/>
      <c r="BY106" s="40"/>
      <c r="BZ106" s="40"/>
      <c r="CA106" s="40"/>
      <c r="CB106" s="40">
        <f t="shared" ref="CB106" si="456">SUM(CB104:CF105)</f>
        <v>364690</v>
      </c>
      <c r="CC106" s="40"/>
      <c r="CD106" s="40"/>
      <c r="CE106" s="40"/>
      <c r="CF106" s="40"/>
      <c r="CG106" s="40">
        <f t="shared" ref="CG106" si="457">SUM(CG104:CK105)</f>
        <v>0</v>
      </c>
      <c r="CH106" s="40"/>
      <c r="CI106" s="40"/>
      <c r="CJ106" s="40"/>
      <c r="CK106" s="40"/>
      <c r="CL106" s="27">
        <f t="shared" si="222"/>
        <v>5158440</v>
      </c>
      <c r="CM106" s="28"/>
      <c r="CN106" s="28"/>
      <c r="CO106" s="28"/>
      <c r="CP106" s="2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458">SUM(J107:BQ107)</f>
        <v>1303957</v>
      </c>
      <c r="BS107" s="35"/>
      <c r="BT107" s="35"/>
      <c r="BU107" s="35"/>
      <c r="BV107" s="36"/>
      <c r="BW107" s="23">
        <v>88734</v>
      </c>
      <c r="BX107" s="23"/>
      <c r="BY107" s="23"/>
      <c r="BZ107" s="23"/>
      <c r="CA107" s="23"/>
      <c r="CB107" s="23">
        <v>81637</v>
      </c>
      <c r="CC107" s="23"/>
      <c r="CD107" s="23"/>
      <c r="CE107" s="23"/>
      <c r="CF107" s="23"/>
      <c r="CG107" s="23"/>
      <c r="CH107" s="23"/>
      <c r="CI107" s="23"/>
      <c r="CJ107" s="23"/>
      <c r="CK107" s="23"/>
      <c r="CL107" s="14">
        <f t="shared" si="222"/>
        <v>1201308</v>
      </c>
      <c r="CM107" s="15"/>
      <c r="CN107" s="15"/>
      <c r="CO107" s="15"/>
      <c r="CP107" s="16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7">
        <v>1690</v>
      </c>
      <c r="K108" s="8"/>
      <c r="L108" s="8"/>
      <c r="M108" s="8"/>
      <c r="N108" s="9"/>
      <c r="O108" s="7">
        <v>762</v>
      </c>
      <c r="P108" s="8"/>
      <c r="Q108" s="8"/>
      <c r="R108" s="8"/>
      <c r="S108" s="9"/>
      <c r="T108" s="7">
        <v>1228</v>
      </c>
      <c r="U108" s="8"/>
      <c r="V108" s="8"/>
      <c r="W108" s="8"/>
      <c r="X108" s="9"/>
      <c r="Y108" s="7">
        <v>2152</v>
      </c>
      <c r="Z108" s="8"/>
      <c r="AA108" s="8"/>
      <c r="AB108" s="8"/>
      <c r="AC108" s="9"/>
      <c r="AD108" s="7">
        <v>0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>
        <v>511</v>
      </c>
      <c r="AT108" s="8"/>
      <c r="AU108" s="8"/>
      <c r="AV108" s="8"/>
      <c r="AW108" s="9"/>
      <c r="AX108" s="7">
        <v>939</v>
      </c>
      <c r="AY108" s="8"/>
      <c r="AZ108" s="8"/>
      <c r="BA108" s="8"/>
      <c r="BB108" s="9"/>
      <c r="BC108" s="7">
        <v>5790</v>
      </c>
      <c r="BD108" s="8"/>
      <c r="BE108" s="8"/>
      <c r="BF108" s="8"/>
      <c r="BG108" s="9"/>
      <c r="BH108" s="7">
        <v>5192</v>
      </c>
      <c r="BI108" s="8"/>
      <c r="BJ108" s="8"/>
      <c r="BK108" s="8"/>
      <c r="BL108" s="9"/>
      <c r="BM108" s="7">
        <v>0</v>
      </c>
      <c r="BN108" s="8"/>
      <c r="BO108" s="8"/>
      <c r="BP108" s="8"/>
      <c r="BQ108" s="9"/>
      <c r="BR108" s="37">
        <f t="shared" si="458"/>
        <v>18264</v>
      </c>
      <c r="BS108" s="38"/>
      <c r="BT108" s="38"/>
      <c r="BU108" s="38"/>
      <c r="BV108" s="39"/>
      <c r="BW108" s="24">
        <v>1062</v>
      </c>
      <c r="BX108" s="24"/>
      <c r="BY108" s="24"/>
      <c r="BZ108" s="24"/>
      <c r="CA108" s="24"/>
      <c r="CB108" s="24">
        <v>1987</v>
      </c>
      <c r="CC108" s="24"/>
      <c r="CD108" s="24"/>
      <c r="CE108" s="24"/>
      <c r="CF108" s="24"/>
      <c r="CG108" s="24"/>
      <c r="CH108" s="24"/>
      <c r="CI108" s="24"/>
      <c r="CJ108" s="24"/>
      <c r="CK108" s="24"/>
      <c r="CL108" s="7">
        <f t="shared" si="222"/>
        <v>17633</v>
      </c>
      <c r="CM108" s="8"/>
      <c r="CN108" s="8"/>
      <c r="CO108" s="8"/>
      <c r="CP108" s="9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459">SUM(J107,J108)</f>
        <v>88979</v>
      </c>
      <c r="K109" s="28"/>
      <c r="L109" s="28"/>
      <c r="M109" s="28"/>
      <c r="N109" s="29"/>
      <c r="O109" s="27">
        <f t="shared" ref="O109" si="460">SUM(O107,O108)</f>
        <v>78561</v>
      </c>
      <c r="P109" s="28"/>
      <c r="Q109" s="28"/>
      <c r="R109" s="28"/>
      <c r="S109" s="29"/>
      <c r="T109" s="27">
        <f t="shared" ref="T109" si="461">SUM(T107,T108)</f>
        <v>109160</v>
      </c>
      <c r="U109" s="28"/>
      <c r="V109" s="28"/>
      <c r="W109" s="28"/>
      <c r="X109" s="29"/>
      <c r="Y109" s="27">
        <f t="shared" ref="Y109" si="462">SUM(Y107,Y108)</f>
        <v>98015</v>
      </c>
      <c r="Z109" s="28"/>
      <c r="AA109" s="28"/>
      <c r="AB109" s="28"/>
      <c r="AC109" s="29"/>
      <c r="AD109" s="27">
        <f t="shared" ref="AD109" si="463">SUM(AD107,AD108)</f>
        <v>114763</v>
      </c>
      <c r="AE109" s="28"/>
      <c r="AF109" s="28"/>
      <c r="AG109" s="28"/>
      <c r="AH109" s="29"/>
      <c r="AI109" s="27">
        <f t="shared" ref="AI109" si="464">SUM(AI107,AI108)</f>
        <v>102593</v>
      </c>
      <c r="AJ109" s="28"/>
      <c r="AK109" s="28"/>
      <c r="AL109" s="28"/>
      <c r="AM109" s="29"/>
      <c r="AN109" s="27">
        <f t="shared" ref="AN109" si="465">SUM(AN107,AN108)</f>
        <v>114846</v>
      </c>
      <c r="AO109" s="28"/>
      <c r="AP109" s="28"/>
      <c r="AQ109" s="28"/>
      <c r="AR109" s="29"/>
      <c r="AS109" s="27">
        <f t="shared" ref="AS109" si="466">SUM(AS107,AS108)</f>
        <v>136415</v>
      </c>
      <c r="AT109" s="28"/>
      <c r="AU109" s="28"/>
      <c r="AV109" s="28"/>
      <c r="AW109" s="29"/>
      <c r="AX109" s="27">
        <f t="shared" ref="AX109" si="467">SUM(AX107,AX108)</f>
        <v>123382</v>
      </c>
      <c r="AY109" s="28"/>
      <c r="AZ109" s="28"/>
      <c r="BA109" s="28"/>
      <c r="BB109" s="29"/>
      <c r="BC109" s="27">
        <f t="shared" ref="BC109" si="468">SUM(BC107,BC108)</f>
        <v>135632</v>
      </c>
      <c r="BD109" s="28"/>
      <c r="BE109" s="28"/>
      <c r="BF109" s="28"/>
      <c r="BG109" s="29"/>
      <c r="BH109" s="27">
        <f t="shared" ref="BH109" si="469">SUM(BH107,BH108)</f>
        <v>123906</v>
      </c>
      <c r="BI109" s="28"/>
      <c r="BJ109" s="28"/>
      <c r="BK109" s="28"/>
      <c r="BL109" s="29"/>
      <c r="BM109" s="27">
        <f t="shared" ref="BM109" si="470">SUM(BM107,BM108)</f>
        <v>95969</v>
      </c>
      <c r="BN109" s="28"/>
      <c r="BO109" s="28"/>
      <c r="BP109" s="28"/>
      <c r="BQ109" s="29"/>
      <c r="BR109" s="31">
        <f t="shared" ref="BR109" si="471">SUM(BR107:BV108)</f>
        <v>1322221</v>
      </c>
      <c r="BS109" s="32"/>
      <c r="BT109" s="32"/>
      <c r="BU109" s="32"/>
      <c r="BV109" s="33"/>
      <c r="BW109" s="40">
        <f t="shared" ref="BW109" si="472">SUM(BW107:CA108)</f>
        <v>89796</v>
      </c>
      <c r="BX109" s="40"/>
      <c r="BY109" s="40"/>
      <c r="BZ109" s="40"/>
      <c r="CA109" s="40"/>
      <c r="CB109" s="40">
        <f t="shared" ref="CB109" si="473">SUM(CB107:CF108)</f>
        <v>83624</v>
      </c>
      <c r="CC109" s="40"/>
      <c r="CD109" s="40"/>
      <c r="CE109" s="40"/>
      <c r="CF109" s="40"/>
      <c r="CG109" s="40">
        <f t="shared" ref="CG109" si="474">SUM(CG107:CK108)</f>
        <v>0</v>
      </c>
      <c r="CH109" s="40"/>
      <c r="CI109" s="40"/>
      <c r="CJ109" s="40"/>
      <c r="CK109" s="40"/>
      <c r="CL109" s="27">
        <f t="shared" si="222"/>
        <v>1218941</v>
      </c>
      <c r="CM109" s="28"/>
      <c r="CN109" s="28"/>
      <c r="CO109" s="28"/>
      <c r="CP109" s="2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475">SUM(J110:BQ110)</f>
        <v>1421875</v>
      </c>
      <c r="BS110" s="35"/>
      <c r="BT110" s="35"/>
      <c r="BU110" s="35"/>
      <c r="BV110" s="36"/>
      <c r="BW110" s="23">
        <v>101811</v>
      </c>
      <c r="BX110" s="23"/>
      <c r="BY110" s="23"/>
      <c r="BZ110" s="23"/>
      <c r="CA110" s="23"/>
      <c r="CB110" s="23">
        <v>103968</v>
      </c>
      <c r="CC110" s="23"/>
      <c r="CD110" s="23"/>
      <c r="CE110" s="23"/>
      <c r="CF110" s="23"/>
      <c r="CG110" s="23"/>
      <c r="CH110" s="23"/>
      <c r="CI110" s="23"/>
      <c r="CJ110" s="23"/>
      <c r="CK110" s="23"/>
      <c r="CL110" s="14">
        <f t="shared" si="222"/>
        <v>1298226</v>
      </c>
      <c r="CM110" s="15"/>
      <c r="CN110" s="15"/>
      <c r="CO110" s="15"/>
      <c r="CP110" s="16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7">
        <v>0</v>
      </c>
      <c r="K111" s="8"/>
      <c r="L111" s="8"/>
      <c r="M111" s="8"/>
      <c r="N111" s="9"/>
      <c r="O111" s="7">
        <v>0</v>
      </c>
      <c r="P111" s="8"/>
      <c r="Q111" s="8"/>
      <c r="R111" s="8"/>
      <c r="S111" s="9"/>
      <c r="T111" s="7">
        <v>0</v>
      </c>
      <c r="U111" s="8"/>
      <c r="V111" s="8"/>
      <c r="W111" s="8"/>
      <c r="X111" s="9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>
        <v>0</v>
      </c>
      <c r="AT111" s="8"/>
      <c r="AU111" s="8"/>
      <c r="AV111" s="8"/>
      <c r="AW111" s="9"/>
      <c r="AX111" s="7">
        <v>0</v>
      </c>
      <c r="AY111" s="8"/>
      <c r="AZ111" s="8"/>
      <c r="BA111" s="8"/>
      <c r="BB111" s="9"/>
      <c r="BC111" s="7">
        <v>0</v>
      </c>
      <c r="BD111" s="8"/>
      <c r="BE111" s="8"/>
      <c r="BF111" s="8"/>
      <c r="BG111" s="9"/>
      <c r="BH111" s="7">
        <v>0</v>
      </c>
      <c r="BI111" s="8"/>
      <c r="BJ111" s="8"/>
      <c r="BK111" s="8"/>
      <c r="BL111" s="9"/>
      <c r="BM111" s="7">
        <v>0</v>
      </c>
      <c r="BN111" s="8"/>
      <c r="BO111" s="8"/>
      <c r="BP111" s="8"/>
      <c r="BQ111" s="9"/>
      <c r="BR111" s="37">
        <f t="shared" si="475"/>
        <v>0</v>
      </c>
      <c r="BS111" s="38"/>
      <c r="BT111" s="38"/>
      <c r="BU111" s="38"/>
      <c r="BV111" s="39"/>
      <c r="BW111" s="24">
        <v>0</v>
      </c>
      <c r="BX111" s="24"/>
      <c r="BY111" s="24"/>
      <c r="BZ111" s="24"/>
      <c r="CA111" s="24"/>
      <c r="CB111" s="24">
        <v>0</v>
      </c>
      <c r="CC111" s="24"/>
      <c r="CD111" s="24"/>
      <c r="CE111" s="24"/>
      <c r="CF111" s="24"/>
      <c r="CG111" s="24"/>
      <c r="CH111" s="24"/>
      <c r="CI111" s="24"/>
      <c r="CJ111" s="24"/>
      <c r="CK111" s="24"/>
      <c r="CL111" s="7">
        <f t="shared" si="222"/>
        <v>0</v>
      </c>
      <c r="CM111" s="8"/>
      <c r="CN111" s="8"/>
      <c r="CO111" s="8"/>
      <c r="CP111" s="9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476">SUM(J110,J111)</f>
        <v>101669</v>
      </c>
      <c r="K112" s="18"/>
      <c r="L112" s="18"/>
      <c r="M112" s="18"/>
      <c r="N112" s="19"/>
      <c r="O112" s="17">
        <f t="shared" ref="O112" si="477">SUM(O110,O111)</f>
        <v>105084</v>
      </c>
      <c r="P112" s="18"/>
      <c r="Q112" s="18"/>
      <c r="R112" s="18"/>
      <c r="S112" s="19"/>
      <c r="T112" s="17">
        <f t="shared" ref="T112" si="478">SUM(T110,T111)</f>
        <v>122675</v>
      </c>
      <c r="U112" s="18"/>
      <c r="V112" s="18"/>
      <c r="W112" s="18"/>
      <c r="X112" s="19"/>
      <c r="Y112" s="17">
        <f t="shared" ref="Y112" si="479">SUM(Y110,Y111)</f>
        <v>115339</v>
      </c>
      <c r="Z112" s="18"/>
      <c r="AA112" s="18"/>
      <c r="AB112" s="18"/>
      <c r="AC112" s="19"/>
      <c r="AD112" s="17">
        <f t="shared" ref="AD112" si="480">SUM(AD110,AD111)</f>
        <v>106111</v>
      </c>
      <c r="AE112" s="18"/>
      <c r="AF112" s="18"/>
      <c r="AG112" s="18"/>
      <c r="AH112" s="19"/>
      <c r="AI112" s="17">
        <f t="shared" ref="AI112" si="481">SUM(AI110,AI111)</f>
        <v>118227</v>
      </c>
      <c r="AJ112" s="18"/>
      <c r="AK112" s="18"/>
      <c r="AL112" s="18"/>
      <c r="AM112" s="19"/>
      <c r="AN112" s="17">
        <f t="shared" ref="AN112" si="482">SUM(AN110,AN111)</f>
        <v>131820</v>
      </c>
      <c r="AO112" s="18"/>
      <c r="AP112" s="18"/>
      <c r="AQ112" s="18"/>
      <c r="AR112" s="19"/>
      <c r="AS112" s="17">
        <f t="shared" ref="AS112" si="483">SUM(AS110,AS111)</f>
        <v>130610</v>
      </c>
      <c r="AT112" s="18"/>
      <c r="AU112" s="18"/>
      <c r="AV112" s="18"/>
      <c r="AW112" s="19"/>
      <c r="AX112" s="17">
        <f t="shared" ref="AX112" si="484">SUM(AX110,AX111)</f>
        <v>125431</v>
      </c>
      <c r="AY112" s="18"/>
      <c r="AZ112" s="18"/>
      <c r="BA112" s="18"/>
      <c r="BB112" s="19"/>
      <c r="BC112" s="17">
        <f t="shared" ref="BC112" si="485">SUM(BC110,BC111)</f>
        <v>117570</v>
      </c>
      <c r="BD112" s="18"/>
      <c r="BE112" s="18"/>
      <c r="BF112" s="18"/>
      <c r="BG112" s="19"/>
      <c r="BH112" s="17">
        <f t="shared" ref="BH112" si="486">SUM(BH110,BH111)</f>
        <v>120660</v>
      </c>
      <c r="BI112" s="18"/>
      <c r="BJ112" s="18"/>
      <c r="BK112" s="18"/>
      <c r="BL112" s="19"/>
      <c r="BM112" s="17">
        <f t="shared" ref="BM112" si="487">SUM(BM110,BM111)</f>
        <v>126679</v>
      </c>
      <c r="BN112" s="18"/>
      <c r="BO112" s="18"/>
      <c r="BP112" s="18"/>
      <c r="BQ112" s="19"/>
      <c r="BR112" s="31">
        <f t="shared" ref="BR112" si="488">SUM(BR110:BV111)</f>
        <v>1421875</v>
      </c>
      <c r="BS112" s="32"/>
      <c r="BT112" s="32"/>
      <c r="BU112" s="32"/>
      <c r="BV112" s="33"/>
      <c r="BW112" s="40">
        <f t="shared" ref="BW112" si="489">SUM(BW110:CA111)</f>
        <v>101811</v>
      </c>
      <c r="BX112" s="40"/>
      <c r="BY112" s="40"/>
      <c r="BZ112" s="40"/>
      <c r="CA112" s="40"/>
      <c r="CB112" s="40">
        <f t="shared" ref="CB112" si="490">SUM(CB110:CF111)</f>
        <v>103968</v>
      </c>
      <c r="CC112" s="40"/>
      <c r="CD112" s="40"/>
      <c r="CE112" s="40"/>
      <c r="CF112" s="40"/>
      <c r="CG112" s="40">
        <f t="shared" ref="CG112" si="491">SUM(CG110:CK111)</f>
        <v>0</v>
      </c>
      <c r="CH112" s="40"/>
      <c r="CI112" s="40"/>
      <c r="CJ112" s="40"/>
      <c r="CK112" s="40"/>
      <c r="CL112" s="27">
        <f t="shared" si="222"/>
        <v>1298226</v>
      </c>
      <c r="CM112" s="28"/>
      <c r="CN112" s="28"/>
      <c r="CO112" s="28"/>
      <c r="CP112" s="2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492">SUM(J113:BQ113)</f>
        <v>302948</v>
      </c>
      <c r="BS113" s="38"/>
      <c r="BT113" s="38"/>
      <c r="BU113" s="38"/>
      <c r="BV113" s="39"/>
      <c r="BW113" s="23">
        <v>21272</v>
      </c>
      <c r="BX113" s="23"/>
      <c r="BY113" s="23"/>
      <c r="BZ113" s="23"/>
      <c r="CA113" s="23"/>
      <c r="CB113" s="23">
        <v>20947</v>
      </c>
      <c r="CC113" s="23"/>
      <c r="CD113" s="23"/>
      <c r="CE113" s="23"/>
      <c r="CF113" s="23"/>
      <c r="CG113" s="23"/>
      <c r="CH113" s="23"/>
      <c r="CI113" s="23"/>
      <c r="CJ113" s="23"/>
      <c r="CK113" s="23"/>
      <c r="CL113" s="14">
        <f t="shared" si="222"/>
        <v>285102</v>
      </c>
      <c r="CM113" s="15"/>
      <c r="CN113" s="15"/>
      <c r="CO113" s="15"/>
      <c r="CP113" s="16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7">
        <v>0</v>
      </c>
      <c r="K114" s="8"/>
      <c r="L114" s="8"/>
      <c r="M114" s="8"/>
      <c r="N114" s="9"/>
      <c r="O114" s="7">
        <v>0</v>
      </c>
      <c r="P114" s="8"/>
      <c r="Q114" s="8"/>
      <c r="R114" s="8"/>
      <c r="S114" s="9"/>
      <c r="T114" s="7">
        <v>0</v>
      </c>
      <c r="U114" s="8"/>
      <c r="V114" s="8"/>
      <c r="W114" s="8"/>
      <c r="X114" s="9"/>
      <c r="Y114" s="7">
        <v>855</v>
      </c>
      <c r="Z114" s="8"/>
      <c r="AA114" s="8"/>
      <c r="AB114" s="8"/>
      <c r="AC114" s="9"/>
      <c r="AD114" s="7">
        <v>0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>
        <v>0</v>
      </c>
      <c r="AT114" s="8"/>
      <c r="AU114" s="8"/>
      <c r="AV114" s="8"/>
      <c r="AW114" s="9"/>
      <c r="AX114" s="7">
        <v>0</v>
      </c>
      <c r="AY114" s="8"/>
      <c r="AZ114" s="8"/>
      <c r="BA114" s="8"/>
      <c r="BB114" s="9"/>
      <c r="BC114" s="7">
        <v>1177</v>
      </c>
      <c r="BD114" s="8"/>
      <c r="BE114" s="8"/>
      <c r="BF114" s="8"/>
      <c r="BG114" s="9"/>
      <c r="BH114" s="7">
        <v>597</v>
      </c>
      <c r="BI114" s="8"/>
      <c r="BJ114" s="8"/>
      <c r="BK114" s="8"/>
      <c r="BL114" s="9"/>
      <c r="BM114" s="7">
        <v>0</v>
      </c>
      <c r="BN114" s="8"/>
      <c r="BO114" s="8"/>
      <c r="BP114" s="8"/>
      <c r="BQ114" s="9"/>
      <c r="BR114" s="37">
        <f t="shared" si="492"/>
        <v>2629</v>
      </c>
      <c r="BS114" s="38"/>
      <c r="BT114" s="38"/>
      <c r="BU114" s="38"/>
      <c r="BV114" s="39"/>
      <c r="BW114" s="24">
        <v>0</v>
      </c>
      <c r="BX114" s="24"/>
      <c r="BY114" s="24"/>
      <c r="BZ114" s="24"/>
      <c r="CA114" s="24"/>
      <c r="CB114" s="24">
        <v>1767</v>
      </c>
      <c r="CC114" s="24"/>
      <c r="CD114" s="24"/>
      <c r="CE114" s="24"/>
      <c r="CF114" s="24"/>
      <c r="CG114" s="24"/>
      <c r="CH114" s="24"/>
      <c r="CI114" s="24"/>
      <c r="CJ114" s="24"/>
      <c r="CK114" s="24"/>
      <c r="CL114" s="7">
        <f t="shared" si="222"/>
        <v>4396</v>
      </c>
      <c r="CM114" s="8"/>
      <c r="CN114" s="8"/>
      <c r="CO114" s="8"/>
      <c r="CP114" s="9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493">SUM(J113,J114)</f>
        <v>18039</v>
      </c>
      <c r="K115" s="28"/>
      <c r="L115" s="28"/>
      <c r="M115" s="28"/>
      <c r="N115" s="29"/>
      <c r="O115" s="27">
        <f t="shared" ref="O115" si="494">SUM(O113,O114)</f>
        <v>18199</v>
      </c>
      <c r="P115" s="28"/>
      <c r="Q115" s="28"/>
      <c r="R115" s="28"/>
      <c r="S115" s="29"/>
      <c r="T115" s="27">
        <f t="shared" ref="T115" si="495">SUM(T113,T114)</f>
        <v>23827</v>
      </c>
      <c r="U115" s="28"/>
      <c r="V115" s="28"/>
      <c r="W115" s="28"/>
      <c r="X115" s="29"/>
      <c r="Y115" s="27">
        <f t="shared" ref="Y115" si="496">SUM(Y113,Y114)</f>
        <v>23811</v>
      </c>
      <c r="Z115" s="28"/>
      <c r="AA115" s="28"/>
      <c r="AB115" s="28"/>
      <c r="AC115" s="29"/>
      <c r="AD115" s="27">
        <f t="shared" ref="AD115" si="497">SUM(AD113,AD114)</f>
        <v>26452</v>
      </c>
      <c r="AE115" s="28"/>
      <c r="AF115" s="28"/>
      <c r="AG115" s="28"/>
      <c r="AH115" s="29"/>
      <c r="AI115" s="27">
        <f t="shared" ref="AI115" si="498">SUM(AI113,AI114)</f>
        <v>28067</v>
      </c>
      <c r="AJ115" s="28"/>
      <c r="AK115" s="28"/>
      <c r="AL115" s="28"/>
      <c r="AM115" s="29"/>
      <c r="AN115" s="27">
        <f t="shared" ref="AN115" si="499">SUM(AN113,AN114)</f>
        <v>28320</v>
      </c>
      <c r="AO115" s="28"/>
      <c r="AP115" s="28"/>
      <c r="AQ115" s="28"/>
      <c r="AR115" s="29"/>
      <c r="AS115" s="27">
        <f t="shared" ref="AS115" si="500">SUM(AS113,AS114)</f>
        <v>30857</v>
      </c>
      <c r="AT115" s="28"/>
      <c r="AU115" s="28"/>
      <c r="AV115" s="28"/>
      <c r="AW115" s="29"/>
      <c r="AX115" s="27">
        <f t="shared" ref="AX115" si="501">SUM(AX113,AX114)</f>
        <v>27706</v>
      </c>
      <c r="AY115" s="28"/>
      <c r="AZ115" s="28"/>
      <c r="BA115" s="28"/>
      <c r="BB115" s="29"/>
      <c r="BC115" s="27">
        <f t="shared" ref="BC115" si="502">SUM(BC113,BC114)</f>
        <v>29260</v>
      </c>
      <c r="BD115" s="28"/>
      <c r="BE115" s="28"/>
      <c r="BF115" s="28"/>
      <c r="BG115" s="29"/>
      <c r="BH115" s="27">
        <f t="shared" ref="BH115" si="503">SUM(BH113,BH114)</f>
        <v>27349</v>
      </c>
      <c r="BI115" s="28"/>
      <c r="BJ115" s="28"/>
      <c r="BK115" s="28"/>
      <c r="BL115" s="29"/>
      <c r="BM115" s="27">
        <f t="shared" ref="BM115" si="504">SUM(BM113,BM114)</f>
        <v>23690</v>
      </c>
      <c r="BN115" s="28"/>
      <c r="BO115" s="28"/>
      <c r="BP115" s="28"/>
      <c r="BQ115" s="29"/>
      <c r="BR115" s="31">
        <f t="shared" ref="BR115" si="505">SUM(BR113:BV114)</f>
        <v>305577</v>
      </c>
      <c r="BS115" s="32"/>
      <c r="BT115" s="32"/>
      <c r="BU115" s="32"/>
      <c r="BV115" s="33"/>
      <c r="BW115" s="40">
        <f t="shared" ref="BW115" si="506">SUM(BW113:CA114)</f>
        <v>21272</v>
      </c>
      <c r="BX115" s="40"/>
      <c r="BY115" s="40"/>
      <c r="BZ115" s="40"/>
      <c r="CA115" s="40"/>
      <c r="CB115" s="40">
        <f t="shared" ref="CB115" si="507">SUM(CB113:CF114)</f>
        <v>22714</v>
      </c>
      <c r="CC115" s="40"/>
      <c r="CD115" s="40"/>
      <c r="CE115" s="40"/>
      <c r="CF115" s="40"/>
      <c r="CG115" s="40">
        <f t="shared" ref="CG115" si="508">SUM(CG113:CK114)</f>
        <v>0</v>
      </c>
      <c r="CH115" s="40"/>
      <c r="CI115" s="40"/>
      <c r="CJ115" s="40"/>
      <c r="CK115" s="40"/>
      <c r="CL115" s="27">
        <f t="shared" si="222"/>
        <v>289498</v>
      </c>
      <c r="CM115" s="28"/>
      <c r="CN115" s="28"/>
      <c r="CO115" s="28"/>
      <c r="CP115" s="2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509">SUM(J116:BQ116)</f>
        <v>16572</v>
      </c>
      <c r="BS116" s="35"/>
      <c r="BT116" s="35"/>
      <c r="BU116" s="35"/>
      <c r="BV116" s="36"/>
      <c r="BW116" s="23">
        <v>0</v>
      </c>
      <c r="BX116" s="23"/>
      <c r="BY116" s="23"/>
      <c r="BZ116" s="23"/>
      <c r="CA116" s="23"/>
      <c r="CB116" s="23">
        <v>0</v>
      </c>
      <c r="CC116" s="23"/>
      <c r="CD116" s="23"/>
      <c r="CE116" s="23"/>
      <c r="CF116" s="23"/>
      <c r="CG116" s="23"/>
      <c r="CH116" s="23"/>
      <c r="CI116" s="23"/>
      <c r="CJ116" s="23"/>
      <c r="CK116" s="23"/>
      <c r="CL116" s="14">
        <f t="shared" si="222"/>
        <v>16572</v>
      </c>
      <c r="CM116" s="15"/>
      <c r="CN116" s="15"/>
      <c r="CO116" s="15"/>
      <c r="CP116" s="16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7">
        <v>0</v>
      </c>
      <c r="K117" s="8"/>
      <c r="L117" s="8"/>
      <c r="M117" s="8"/>
      <c r="N117" s="9"/>
      <c r="O117" s="7">
        <v>0</v>
      </c>
      <c r="P117" s="8"/>
      <c r="Q117" s="8"/>
      <c r="R117" s="8"/>
      <c r="S117" s="9"/>
      <c r="T117" s="7">
        <v>0</v>
      </c>
      <c r="U117" s="8"/>
      <c r="V117" s="8"/>
      <c r="W117" s="8"/>
      <c r="X117" s="9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>
        <v>0</v>
      </c>
      <c r="AT117" s="8"/>
      <c r="AU117" s="8"/>
      <c r="AV117" s="8"/>
      <c r="AW117" s="9"/>
      <c r="AX117" s="7">
        <v>0</v>
      </c>
      <c r="AY117" s="8"/>
      <c r="AZ117" s="8"/>
      <c r="BA117" s="8"/>
      <c r="BB117" s="9"/>
      <c r="BC117" s="7">
        <v>0</v>
      </c>
      <c r="BD117" s="8"/>
      <c r="BE117" s="8"/>
      <c r="BF117" s="8"/>
      <c r="BG117" s="9"/>
      <c r="BH117" s="7">
        <v>0</v>
      </c>
      <c r="BI117" s="8"/>
      <c r="BJ117" s="8"/>
      <c r="BK117" s="8"/>
      <c r="BL117" s="9"/>
      <c r="BM117" s="7">
        <v>0</v>
      </c>
      <c r="BN117" s="8"/>
      <c r="BO117" s="8"/>
      <c r="BP117" s="8"/>
      <c r="BQ117" s="9"/>
      <c r="BR117" s="37">
        <f t="shared" si="509"/>
        <v>0</v>
      </c>
      <c r="BS117" s="38"/>
      <c r="BT117" s="38"/>
      <c r="BU117" s="38"/>
      <c r="BV117" s="39"/>
      <c r="BW117" s="24">
        <v>0</v>
      </c>
      <c r="BX117" s="24"/>
      <c r="BY117" s="24"/>
      <c r="BZ117" s="24"/>
      <c r="CA117" s="24"/>
      <c r="CB117" s="24">
        <v>0</v>
      </c>
      <c r="CC117" s="24"/>
      <c r="CD117" s="24"/>
      <c r="CE117" s="24"/>
      <c r="CF117" s="24"/>
      <c r="CG117" s="24"/>
      <c r="CH117" s="24"/>
      <c r="CI117" s="24"/>
      <c r="CJ117" s="24"/>
      <c r="CK117" s="24"/>
      <c r="CL117" s="7">
        <f t="shared" si="222"/>
        <v>0</v>
      </c>
      <c r="CM117" s="8"/>
      <c r="CN117" s="8"/>
      <c r="CO117" s="8"/>
      <c r="CP117" s="9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10">
        <f t="shared" ref="J118" si="510">SUM(J116,J117)</f>
        <v>0</v>
      </c>
      <c r="K118" s="11"/>
      <c r="L118" s="11"/>
      <c r="M118" s="11"/>
      <c r="N118" s="12"/>
      <c r="O118" s="10">
        <f t="shared" ref="O118" si="511">SUM(O116,O117)</f>
        <v>0</v>
      </c>
      <c r="P118" s="11"/>
      <c r="Q118" s="11"/>
      <c r="R118" s="11"/>
      <c r="S118" s="12"/>
      <c r="T118" s="10">
        <f t="shared" ref="T118" si="512">SUM(T116,T117)</f>
        <v>0</v>
      </c>
      <c r="U118" s="11"/>
      <c r="V118" s="11"/>
      <c r="W118" s="11"/>
      <c r="X118" s="12"/>
      <c r="Y118" s="10">
        <f t="shared" ref="Y118" si="513">SUM(Y116,Y117)</f>
        <v>0</v>
      </c>
      <c r="Z118" s="11"/>
      <c r="AA118" s="11"/>
      <c r="AB118" s="11"/>
      <c r="AC118" s="12"/>
      <c r="AD118" s="10">
        <f t="shared" ref="AD118" si="514">SUM(AD116,AD117)</f>
        <v>0</v>
      </c>
      <c r="AE118" s="11"/>
      <c r="AF118" s="11"/>
      <c r="AG118" s="11"/>
      <c r="AH118" s="12"/>
      <c r="AI118" s="10">
        <f t="shared" ref="AI118" si="515">SUM(AI116,AI117)</f>
        <v>16572</v>
      </c>
      <c r="AJ118" s="11"/>
      <c r="AK118" s="11"/>
      <c r="AL118" s="11"/>
      <c r="AM118" s="12"/>
      <c r="AN118" s="10">
        <f t="shared" ref="AN118" si="516">SUM(AN116,AN117)</f>
        <v>0</v>
      </c>
      <c r="AO118" s="11"/>
      <c r="AP118" s="11"/>
      <c r="AQ118" s="11"/>
      <c r="AR118" s="12"/>
      <c r="AS118" s="10">
        <f t="shared" ref="AS118" si="517">SUM(AS116,AS117)</f>
        <v>0</v>
      </c>
      <c r="AT118" s="11"/>
      <c r="AU118" s="11"/>
      <c r="AV118" s="11"/>
      <c r="AW118" s="12"/>
      <c r="AX118" s="10">
        <f t="shared" ref="AX118" si="518">SUM(AX116,AX117)</f>
        <v>0</v>
      </c>
      <c r="AY118" s="11"/>
      <c r="AZ118" s="11"/>
      <c r="BA118" s="11"/>
      <c r="BB118" s="12"/>
      <c r="BC118" s="10">
        <f t="shared" ref="BC118" si="519">SUM(BC116,BC117)</f>
        <v>0</v>
      </c>
      <c r="BD118" s="11"/>
      <c r="BE118" s="11"/>
      <c r="BF118" s="11"/>
      <c r="BG118" s="12"/>
      <c r="BH118" s="10">
        <f t="shared" ref="BH118" si="520">SUM(BH116,BH117)</f>
        <v>0</v>
      </c>
      <c r="BI118" s="11"/>
      <c r="BJ118" s="11"/>
      <c r="BK118" s="11"/>
      <c r="BL118" s="12"/>
      <c r="BM118" s="10">
        <f t="shared" ref="BM118" si="521">SUM(BM116,BM117)</f>
        <v>0</v>
      </c>
      <c r="BN118" s="11"/>
      <c r="BO118" s="11"/>
      <c r="BP118" s="11"/>
      <c r="BQ118" s="12"/>
      <c r="BR118" s="105">
        <f t="shared" ref="BR118" si="522">SUM(BR116:BV117)</f>
        <v>16572</v>
      </c>
      <c r="BS118" s="106"/>
      <c r="BT118" s="106"/>
      <c r="BU118" s="106"/>
      <c r="BV118" s="107"/>
      <c r="BW118" s="26">
        <f t="shared" ref="BW118" si="523">SUM(BW116:CA117)</f>
        <v>0</v>
      </c>
      <c r="BX118" s="26"/>
      <c r="BY118" s="26"/>
      <c r="BZ118" s="26"/>
      <c r="CA118" s="26"/>
      <c r="CB118" s="26">
        <f t="shared" ref="CB118" si="524">SUM(CB116:CF117)</f>
        <v>0</v>
      </c>
      <c r="CC118" s="26"/>
      <c r="CD118" s="26"/>
      <c r="CE118" s="26"/>
      <c r="CF118" s="26"/>
      <c r="CG118" s="26">
        <f t="shared" ref="CG118" si="525">SUM(CG116:CK117)</f>
        <v>0</v>
      </c>
      <c r="CH118" s="26"/>
      <c r="CI118" s="26"/>
      <c r="CJ118" s="26"/>
      <c r="CK118" s="26"/>
      <c r="CL118" s="10">
        <f t="shared" si="222"/>
        <v>16572</v>
      </c>
      <c r="CM118" s="11"/>
      <c r="CN118" s="11"/>
      <c r="CO118" s="11"/>
      <c r="CP118" s="12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4" t="s">
        <v>65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6"/>
      <c r="BW122" s="5" t="s">
        <v>69</v>
      </c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68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66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81299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102570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75231</v>
      </c>
      <c r="BN124" s="15"/>
      <c r="BO124" s="15"/>
      <c r="BP124" s="15"/>
      <c r="BQ124" s="16"/>
      <c r="BR124" s="44">
        <f>SUM(J124:BQ124)</f>
        <v>1080126</v>
      </c>
      <c r="BS124" s="45"/>
      <c r="BT124" s="45"/>
      <c r="BU124" s="45"/>
      <c r="BV124" s="46"/>
      <c r="BW124" s="14">
        <v>71792</v>
      </c>
      <c r="BX124" s="15"/>
      <c r="BY124" s="15"/>
      <c r="BZ124" s="15"/>
      <c r="CA124" s="16"/>
      <c r="CB124" s="14">
        <v>70412</v>
      </c>
      <c r="CC124" s="15"/>
      <c r="CD124" s="15"/>
      <c r="CE124" s="15"/>
      <c r="CF124" s="16"/>
      <c r="CG124" s="14"/>
      <c r="CH124" s="15"/>
      <c r="CI124" s="15"/>
      <c r="CJ124" s="15"/>
      <c r="CK124" s="16"/>
      <c r="CL124" s="51">
        <f>SUM(Y124:BQ124,BW124:CK124)</f>
        <v>1006524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7">
        <v>2756</v>
      </c>
      <c r="K125" s="8"/>
      <c r="L125" s="8"/>
      <c r="M125" s="8"/>
      <c r="N125" s="9"/>
      <c r="O125" s="7">
        <v>12188</v>
      </c>
      <c r="P125" s="8"/>
      <c r="Q125" s="8"/>
      <c r="R125" s="8"/>
      <c r="S125" s="9"/>
      <c r="T125" s="7">
        <v>6689</v>
      </c>
      <c r="U125" s="8"/>
      <c r="V125" s="8"/>
      <c r="W125" s="8"/>
      <c r="X125" s="9"/>
      <c r="Y125" s="7">
        <v>5129</v>
      </c>
      <c r="Z125" s="8"/>
      <c r="AA125" s="8"/>
      <c r="AB125" s="8"/>
      <c r="AC125" s="9"/>
      <c r="AD125" s="7">
        <v>4925</v>
      </c>
      <c r="AE125" s="8"/>
      <c r="AF125" s="8"/>
      <c r="AG125" s="8"/>
      <c r="AH125" s="9"/>
      <c r="AI125" s="7">
        <v>6086</v>
      </c>
      <c r="AJ125" s="8"/>
      <c r="AK125" s="8"/>
      <c r="AL125" s="8"/>
      <c r="AM125" s="9"/>
      <c r="AN125" s="7">
        <v>5812</v>
      </c>
      <c r="AO125" s="8"/>
      <c r="AP125" s="8"/>
      <c r="AQ125" s="8"/>
      <c r="AR125" s="9"/>
      <c r="AS125" s="7">
        <v>6466</v>
      </c>
      <c r="AT125" s="8"/>
      <c r="AU125" s="8"/>
      <c r="AV125" s="8"/>
      <c r="AW125" s="9"/>
      <c r="AX125" s="7">
        <v>5658</v>
      </c>
      <c r="AY125" s="8"/>
      <c r="AZ125" s="8"/>
      <c r="BA125" s="8"/>
      <c r="BB125" s="9"/>
      <c r="BC125" s="7">
        <v>9548</v>
      </c>
      <c r="BD125" s="8"/>
      <c r="BE125" s="8"/>
      <c r="BF125" s="8"/>
      <c r="BG125" s="9"/>
      <c r="BH125" s="7">
        <v>11268</v>
      </c>
      <c r="BI125" s="8"/>
      <c r="BJ125" s="8"/>
      <c r="BK125" s="8"/>
      <c r="BL125" s="9"/>
      <c r="BM125" s="7">
        <v>9548</v>
      </c>
      <c r="BN125" s="8"/>
      <c r="BO125" s="8"/>
      <c r="BP125" s="8"/>
      <c r="BQ125" s="9"/>
      <c r="BR125" s="37">
        <f>SUM(J125:BQ125)</f>
        <v>86073</v>
      </c>
      <c r="BS125" s="38"/>
      <c r="BT125" s="38"/>
      <c r="BU125" s="38"/>
      <c r="BV125" s="39"/>
      <c r="BW125" s="7">
        <v>10352</v>
      </c>
      <c r="BX125" s="8"/>
      <c r="BY125" s="8"/>
      <c r="BZ125" s="8"/>
      <c r="CA125" s="9"/>
      <c r="CB125" s="7">
        <v>11503</v>
      </c>
      <c r="CC125" s="8"/>
      <c r="CD125" s="8"/>
      <c r="CE125" s="8"/>
      <c r="CF125" s="9"/>
      <c r="CG125" s="7"/>
      <c r="CH125" s="8"/>
      <c r="CI125" s="8"/>
      <c r="CJ125" s="8"/>
      <c r="CK125" s="9"/>
      <c r="CL125" s="7">
        <f t="shared" ref="CL125:CL177" si="526">SUM(Y125:BQ125,BW125:CK125)</f>
        <v>86295</v>
      </c>
      <c r="CM125" s="8"/>
      <c r="CN125" s="8"/>
      <c r="CO125" s="8"/>
      <c r="CP125" s="9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527">SUM(O124:S125)</f>
        <v>77914</v>
      </c>
      <c r="P126" s="18"/>
      <c r="Q126" s="18"/>
      <c r="R126" s="18"/>
      <c r="S126" s="19"/>
      <c r="T126" s="17">
        <f t="shared" ref="T126" si="528">SUM(T124:X125)</f>
        <v>89973</v>
      </c>
      <c r="U126" s="18"/>
      <c r="V126" s="18"/>
      <c r="W126" s="18"/>
      <c r="X126" s="19"/>
      <c r="Y126" s="17">
        <f>SUM(Y124:AC125)</f>
        <v>86428</v>
      </c>
      <c r="Z126" s="18"/>
      <c r="AA126" s="18"/>
      <c r="AB126" s="18"/>
      <c r="AC126" s="19"/>
      <c r="AD126" s="17">
        <f t="shared" ref="AD126" si="529">SUM(AD124:AH125)</f>
        <v>107299</v>
      </c>
      <c r="AE126" s="18"/>
      <c r="AF126" s="18"/>
      <c r="AG126" s="18"/>
      <c r="AH126" s="19"/>
      <c r="AI126" s="17">
        <f t="shared" ref="AI126" si="530">SUM(AI124:AM125)</f>
        <v>107488</v>
      </c>
      <c r="AJ126" s="18"/>
      <c r="AK126" s="18"/>
      <c r="AL126" s="18"/>
      <c r="AM126" s="19"/>
      <c r="AN126" s="17">
        <f t="shared" ref="AN126" si="531">SUM(AN124:AR125)</f>
        <v>102081</v>
      </c>
      <c r="AO126" s="18"/>
      <c r="AP126" s="18"/>
      <c r="AQ126" s="18"/>
      <c r="AR126" s="19"/>
      <c r="AS126" s="17">
        <f t="shared" ref="AS126" si="532">SUM(AS124:AW125)</f>
        <v>119599</v>
      </c>
      <c r="AT126" s="18"/>
      <c r="AU126" s="18"/>
      <c r="AV126" s="18"/>
      <c r="AW126" s="19"/>
      <c r="AX126" s="17">
        <f t="shared" ref="AX126" si="533">SUM(AX124:BB125)</f>
        <v>105015</v>
      </c>
      <c r="AY126" s="18"/>
      <c r="AZ126" s="18"/>
      <c r="BA126" s="18"/>
      <c r="BB126" s="19"/>
      <c r="BC126" s="17">
        <f t="shared" ref="BC126" si="534">SUM(BC124:BG125)</f>
        <v>112118</v>
      </c>
      <c r="BD126" s="18"/>
      <c r="BE126" s="18"/>
      <c r="BF126" s="18"/>
      <c r="BG126" s="19"/>
      <c r="BH126" s="17">
        <f t="shared" ref="BH126" si="535">SUM(BH124:BL125)</f>
        <v>103953</v>
      </c>
      <c r="BI126" s="18"/>
      <c r="BJ126" s="18"/>
      <c r="BK126" s="18"/>
      <c r="BL126" s="19"/>
      <c r="BM126" s="17">
        <f t="shared" ref="BM126" si="536">SUM(BM124:BQ125)</f>
        <v>84779</v>
      </c>
      <c r="BN126" s="18"/>
      <c r="BO126" s="18"/>
      <c r="BP126" s="18"/>
      <c r="BQ126" s="19"/>
      <c r="BR126" s="31">
        <f>SUM(BR124:BV125)</f>
        <v>1166199</v>
      </c>
      <c r="BS126" s="32"/>
      <c r="BT126" s="32"/>
      <c r="BU126" s="32"/>
      <c r="BV126" s="33"/>
      <c r="BW126" s="17">
        <f>SUM(BW124:CA125)</f>
        <v>82144</v>
      </c>
      <c r="BX126" s="18"/>
      <c r="BY126" s="18"/>
      <c r="BZ126" s="18"/>
      <c r="CA126" s="19"/>
      <c r="CB126" s="17">
        <f t="shared" ref="CB126" si="537">SUM(CB124:CF125)</f>
        <v>81915</v>
      </c>
      <c r="CC126" s="18"/>
      <c r="CD126" s="18"/>
      <c r="CE126" s="18"/>
      <c r="CF126" s="19"/>
      <c r="CG126" s="17">
        <f t="shared" ref="CG126" si="538">SUM(CG124:CK125)</f>
        <v>0</v>
      </c>
      <c r="CH126" s="18"/>
      <c r="CI126" s="18"/>
      <c r="CJ126" s="18"/>
      <c r="CK126" s="19"/>
      <c r="CL126" s="27">
        <f t="shared" si="526"/>
        <v>1092819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>
        <v>119865</v>
      </c>
      <c r="BX127" s="15"/>
      <c r="BY127" s="15"/>
      <c r="BZ127" s="15"/>
      <c r="CA127" s="16"/>
      <c r="CB127" s="14">
        <v>128951</v>
      </c>
      <c r="CC127" s="15"/>
      <c r="CD127" s="15"/>
      <c r="CE127" s="15"/>
      <c r="CF127" s="16"/>
      <c r="CG127" s="14"/>
      <c r="CH127" s="15"/>
      <c r="CI127" s="15"/>
      <c r="CJ127" s="15"/>
      <c r="CK127" s="16"/>
      <c r="CL127" s="14">
        <f t="shared" si="526"/>
        <v>1630939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7">
        <v>0</v>
      </c>
      <c r="K128" s="8"/>
      <c r="L128" s="8"/>
      <c r="M128" s="8"/>
      <c r="N128" s="9"/>
      <c r="O128" s="7">
        <v>0</v>
      </c>
      <c r="P128" s="8"/>
      <c r="Q128" s="8"/>
      <c r="R128" s="8"/>
      <c r="S128" s="9"/>
      <c r="T128" s="7">
        <v>0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2</v>
      </c>
      <c r="AE128" s="8"/>
      <c r="AF128" s="8"/>
      <c r="AG128" s="8"/>
      <c r="AH128" s="9"/>
      <c r="AI128" s="7">
        <v>0</v>
      </c>
      <c r="AJ128" s="8"/>
      <c r="AK128" s="8"/>
      <c r="AL128" s="8"/>
      <c r="AM128" s="9"/>
      <c r="AN128" s="7">
        <v>18</v>
      </c>
      <c r="AO128" s="8"/>
      <c r="AP128" s="8"/>
      <c r="AQ128" s="8"/>
      <c r="AR128" s="9"/>
      <c r="AS128" s="7">
        <v>0</v>
      </c>
      <c r="AT128" s="8"/>
      <c r="AU128" s="8"/>
      <c r="AV128" s="8"/>
      <c r="AW128" s="9"/>
      <c r="AX128" s="7">
        <v>0</v>
      </c>
      <c r="AY128" s="8"/>
      <c r="AZ128" s="8"/>
      <c r="BA128" s="8"/>
      <c r="BB128" s="9"/>
      <c r="BC128" s="7">
        <v>142</v>
      </c>
      <c r="BD128" s="8"/>
      <c r="BE128" s="8"/>
      <c r="BF128" s="8"/>
      <c r="BG128" s="9"/>
      <c r="BH128" s="7">
        <v>136</v>
      </c>
      <c r="BI128" s="8"/>
      <c r="BJ128" s="8"/>
      <c r="BK128" s="8"/>
      <c r="BL128" s="9"/>
      <c r="BM128" s="7">
        <v>141</v>
      </c>
      <c r="BN128" s="8"/>
      <c r="BO128" s="8"/>
      <c r="BP128" s="8"/>
      <c r="BQ128" s="9"/>
      <c r="BR128" s="37">
        <f>SUM(J128:BQ128)</f>
        <v>439</v>
      </c>
      <c r="BS128" s="38"/>
      <c r="BT128" s="38"/>
      <c r="BU128" s="38"/>
      <c r="BV128" s="39"/>
      <c r="BW128" s="7">
        <v>140</v>
      </c>
      <c r="BX128" s="8"/>
      <c r="BY128" s="8"/>
      <c r="BZ128" s="8"/>
      <c r="CA128" s="9"/>
      <c r="CB128" s="7">
        <v>24</v>
      </c>
      <c r="CC128" s="8"/>
      <c r="CD128" s="8"/>
      <c r="CE128" s="8"/>
      <c r="CF128" s="9"/>
      <c r="CG128" s="7"/>
      <c r="CH128" s="8"/>
      <c r="CI128" s="8"/>
      <c r="CJ128" s="8"/>
      <c r="CK128" s="9"/>
      <c r="CL128" s="7">
        <f t="shared" si="526"/>
        <v>603</v>
      </c>
      <c r="CM128" s="8"/>
      <c r="CN128" s="8"/>
      <c r="CO128" s="8"/>
      <c r="CP128" s="9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39">SUM(J127:N128)</f>
        <v>117224</v>
      </c>
      <c r="K129" s="18"/>
      <c r="L129" s="18"/>
      <c r="M129" s="18"/>
      <c r="N129" s="19"/>
      <c r="O129" s="17">
        <f t="shared" ref="O129" si="540">SUM(O127:S128)</f>
        <v>128866</v>
      </c>
      <c r="P129" s="18"/>
      <c r="Q129" s="18"/>
      <c r="R129" s="18"/>
      <c r="S129" s="19"/>
      <c r="T129" s="17">
        <f t="shared" ref="T129" si="541">SUM(T127:X128)</f>
        <v>155178</v>
      </c>
      <c r="U129" s="18"/>
      <c r="V129" s="18"/>
      <c r="W129" s="18"/>
      <c r="X129" s="19"/>
      <c r="Y129" s="17">
        <f t="shared" ref="Y129" si="542">SUM(Y127:AC128)</f>
        <v>143544</v>
      </c>
      <c r="Z129" s="18"/>
      <c r="AA129" s="18"/>
      <c r="AB129" s="18"/>
      <c r="AC129" s="19"/>
      <c r="AD129" s="17">
        <f t="shared" ref="AD129" si="543">SUM(AD127:AH128)</f>
        <v>159362</v>
      </c>
      <c r="AE129" s="18"/>
      <c r="AF129" s="18"/>
      <c r="AG129" s="18"/>
      <c r="AH129" s="19"/>
      <c r="AI129" s="17">
        <f t="shared" ref="AI129" si="544">SUM(AI127:AM128)</f>
        <v>173644</v>
      </c>
      <c r="AJ129" s="18"/>
      <c r="AK129" s="18"/>
      <c r="AL129" s="18"/>
      <c r="AM129" s="19"/>
      <c r="AN129" s="17">
        <f t="shared" ref="AN129" si="545">SUM(AN127:AR128)</f>
        <v>142978</v>
      </c>
      <c r="AO129" s="18"/>
      <c r="AP129" s="18"/>
      <c r="AQ129" s="18"/>
      <c r="AR129" s="19"/>
      <c r="AS129" s="17">
        <f t="shared" ref="AS129" si="546">SUM(AS127:AW128)</f>
        <v>143374</v>
      </c>
      <c r="AT129" s="18"/>
      <c r="AU129" s="18"/>
      <c r="AV129" s="18"/>
      <c r="AW129" s="19"/>
      <c r="AX129" s="17">
        <f t="shared" ref="AX129" si="547">SUM(AX127:BB128)</f>
        <v>158342</v>
      </c>
      <c r="AY129" s="18"/>
      <c r="AZ129" s="18"/>
      <c r="BA129" s="18"/>
      <c r="BB129" s="19"/>
      <c r="BC129" s="17">
        <f t="shared" ref="BC129" si="548">SUM(BC127:BG128)</f>
        <v>144736</v>
      </c>
      <c r="BD129" s="18"/>
      <c r="BE129" s="18"/>
      <c r="BF129" s="18"/>
      <c r="BG129" s="19"/>
      <c r="BH129" s="17">
        <f t="shared" ref="BH129" si="549">SUM(BH127:BL128)</f>
        <v>159346</v>
      </c>
      <c r="BI129" s="18"/>
      <c r="BJ129" s="18"/>
      <c r="BK129" s="18"/>
      <c r="BL129" s="19"/>
      <c r="BM129" s="17">
        <f t="shared" ref="BM129" si="550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51">SUM(BW127:CA128)</f>
        <v>120005</v>
      </c>
      <c r="BX129" s="18"/>
      <c r="BY129" s="18"/>
      <c r="BZ129" s="18"/>
      <c r="CA129" s="19"/>
      <c r="CB129" s="17">
        <f t="shared" ref="CB129" si="552">SUM(CB127:CF128)</f>
        <v>128975</v>
      </c>
      <c r="CC129" s="18"/>
      <c r="CD129" s="18"/>
      <c r="CE129" s="18"/>
      <c r="CF129" s="19"/>
      <c r="CG129" s="17">
        <f t="shared" ref="CG129" si="553">SUM(CG127:CK128)</f>
        <v>0</v>
      </c>
      <c r="CH129" s="18"/>
      <c r="CI129" s="18"/>
      <c r="CJ129" s="18"/>
      <c r="CK129" s="19"/>
      <c r="CL129" s="27">
        <f t="shared" si="526"/>
        <v>1631542</v>
      </c>
      <c r="CM129" s="28"/>
      <c r="CN129" s="28"/>
      <c r="CO129" s="28"/>
      <c r="CP129" s="2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37700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37401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554">SUM(J130:BQ130)</f>
        <v>422166</v>
      </c>
      <c r="BS130" s="38"/>
      <c r="BT130" s="38"/>
      <c r="BU130" s="38"/>
      <c r="BV130" s="39"/>
      <c r="BW130" s="14">
        <v>29091</v>
      </c>
      <c r="BX130" s="15"/>
      <c r="BY130" s="15"/>
      <c r="BZ130" s="15"/>
      <c r="CA130" s="16"/>
      <c r="CB130" s="14">
        <v>28964</v>
      </c>
      <c r="CC130" s="15"/>
      <c r="CD130" s="15"/>
      <c r="CE130" s="15"/>
      <c r="CF130" s="16"/>
      <c r="CG130" s="14"/>
      <c r="CH130" s="15"/>
      <c r="CI130" s="15"/>
      <c r="CJ130" s="15"/>
      <c r="CK130" s="16"/>
      <c r="CL130" s="14">
        <f t="shared" si="526"/>
        <v>392566</v>
      </c>
      <c r="CM130" s="15"/>
      <c r="CN130" s="15"/>
      <c r="CO130" s="15"/>
      <c r="CP130" s="1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7">
        <v>0</v>
      </c>
      <c r="K131" s="8"/>
      <c r="L131" s="8"/>
      <c r="M131" s="8"/>
      <c r="N131" s="9"/>
      <c r="O131" s="7">
        <v>0</v>
      </c>
      <c r="P131" s="8"/>
      <c r="Q131" s="8"/>
      <c r="R131" s="8"/>
      <c r="S131" s="9"/>
      <c r="T131" s="7">
        <v>0</v>
      </c>
      <c r="U131" s="8"/>
      <c r="V131" s="8"/>
      <c r="W131" s="8"/>
      <c r="X131" s="9"/>
      <c r="Y131" s="7">
        <v>1622</v>
      </c>
      <c r="Z131" s="8"/>
      <c r="AA131" s="8"/>
      <c r="AB131" s="8"/>
      <c r="AC131" s="9"/>
      <c r="AD131" s="7">
        <v>144</v>
      </c>
      <c r="AE131" s="8"/>
      <c r="AF131" s="8"/>
      <c r="AG131" s="8"/>
      <c r="AH131" s="9"/>
      <c r="AI131" s="7">
        <v>0</v>
      </c>
      <c r="AJ131" s="8"/>
      <c r="AK131" s="8"/>
      <c r="AL131" s="8"/>
      <c r="AM131" s="9"/>
      <c r="AN131" s="7">
        <v>0</v>
      </c>
      <c r="AO131" s="8"/>
      <c r="AP131" s="8"/>
      <c r="AQ131" s="8"/>
      <c r="AR131" s="9"/>
      <c r="AS131" s="7">
        <v>0</v>
      </c>
      <c r="AT131" s="8"/>
      <c r="AU131" s="8"/>
      <c r="AV131" s="8"/>
      <c r="AW131" s="9"/>
      <c r="AX131" s="7">
        <v>1886</v>
      </c>
      <c r="AY131" s="8"/>
      <c r="AZ131" s="8"/>
      <c r="BA131" s="8"/>
      <c r="BB131" s="9"/>
      <c r="BC131" s="7">
        <v>2345</v>
      </c>
      <c r="BD131" s="8"/>
      <c r="BE131" s="8"/>
      <c r="BF131" s="8"/>
      <c r="BG131" s="9"/>
      <c r="BH131" s="7">
        <v>2678</v>
      </c>
      <c r="BI131" s="8"/>
      <c r="BJ131" s="8"/>
      <c r="BK131" s="8"/>
      <c r="BL131" s="9"/>
      <c r="BM131" s="7">
        <v>1714</v>
      </c>
      <c r="BN131" s="8"/>
      <c r="BO131" s="8"/>
      <c r="BP131" s="8"/>
      <c r="BQ131" s="9"/>
      <c r="BR131" s="37">
        <f t="shared" si="554"/>
        <v>10389</v>
      </c>
      <c r="BS131" s="38"/>
      <c r="BT131" s="38"/>
      <c r="BU131" s="38"/>
      <c r="BV131" s="39"/>
      <c r="BW131" s="7">
        <v>2717</v>
      </c>
      <c r="BX131" s="8"/>
      <c r="BY131" s="8"/>
      <c r="BZ131" s="8"/>
      <c r="CA131" s="9"/>
      <c r="CB131" s="7">
        <v>3087</v>
      </c>
      <c r="CC131" s="8"/>
      <c r="CD131" s="8"/>
      <c r="CE131" s="8"/>
      <c r="CF131" s="9"/>
      <c r="CG131" s="7"/>
      <c r="CH131" s="8"/>
      <c r="CI131" s="8"/>
      <c r="CJ131" s="8"/>
      <c r="CK131" s="9"/>
      <c r="CL131" s="7">
        <f t="shared" si="526"/>
        <v>16193</v>
      </c>
      <c r="CM131" s="8"/>
      <c r="CN131" s="8"/>
      <c r="CO131" s="8"/>
      <c r="CP131" s="9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555">SUM(J130:N131)</f>
        <v>27466</v>
      </c>
      <c r="K132" s="18"/>
      <c r="L132" s="18"/>
      <c r="M132" s="18"/>
      <c r="N132" s="19"/>
      <c r="O132" s="17">
        <f t="shared" ref="O132" si="556">SUM(O130:S131)</f>
        <v>25399</v>
      </c>
      <c r="P132" s="18"/>
      <c r="Q132" s="18"/>
      <c r="R132" s="18"/>
      <c r="S132" s="19"/>
      <c r="T132" s="17">
        <f t="shared" ref="T132" si="557">SUM(T130:X131)</f>
        <v>34790</v>
      </c>
      <c r="U132" s="18"/>
      <c r="V132" s="18"/>
      <c r="W132" s="18"/>
      <c r="X132" s="19"/>
      <c r="Y132" s="17">
        <f t="shared" ref="Y132" si="558">SUM(Y130:AC131)</f>
        <v>32796</v>
      </c>
      <c r="Z132" s="18"/>
      <c r="AA132" s="18"/>
      <c r="AB132" s="18"/>
      <c r="AC132" s="19"/>
      <c r="AD132" s="17">
        <f t="shared" ref="AD132" si="559">SUM(AD130:AH131)</f>
        <v>37844</v>
      </c>
      <c r="AE132" s="18"/>
      <c r="AF132" s="18"/>
      <c r="AG132" s="18"/>
      <c r="AH132" s="19"/>
      <c r="AI132" s="17">
        <f t="shared" ref="AI132" si="560">SUM(AI130:AM131)</f>
        <v>35646</v>
      </c>
      <c r="AJ132" s="18"/>
      <c r="AK132" s="18"/>
      <c r="AL132" s="18"/>
      <c r="AM132" s="19"/>
      <c r="AN132" s="17">
        <f t="shared" ref="AN132" si="561">SUM(AN130:AR131)</f>
        <v>36354</v>
      </c>
      <c r="AO132" s="18"/>
      <c r="AP132" s="18"/>
      <c r="AQ132" s="18"/>
      <c r="AR132" s="19"/>
      <c r="AS132" s="17">
        <f t="shared" ref="AS132" si="562">SUM(AS130:AW131)</f>
        <v>45842</v>
      </c>
      <c r="AT132" s="18"/>
      <c r="AU132" s="18"/>
      <c r="AV132" s="18"/>
      <c r="AW132" s="19"/>
      <c r="AX132" s="17">
        <f t="shared" ref="AX132" si="563">SUM(AX130:BB131)</f>
        <v>39287</v>
      </c>
      <c r="AY132" s="18"/>
      <c r="AZ132" s="18"/>
      <c r="BA132" s="18"/>
      <c r="BB132" s="19"/>
      <c r="BC132" s="17">
        <f t="shared" ref="BC132" si="564">SUM(BC130:BG131)</f>
        <v>42979</v>
      </c>
      <c r="BD132" s="18"/>
      <c r="BE132" s="18"/>
      <c r="BF132" s="18"/>
      <c r="BG132" s="19"/>
      <c r="BH132" s="17">
        <f t="shared" ref="BH132" si="565">SUM(BH130:BL131)</f>
        <v>40824</v>
      </c>
      <c r="BI132" s="18"/>
      <c r="BJ132" s="18"/>
      <c r="BK132" s="18"/>
      <c r="BL132" s="19"/>
      <c r="BM132" s="17">
        <f t="shared" ref="BM132" si="566">SUM(BM130:BQ131)</f>
        <v>33328</v>
      </c>
      <c r="BN132" s="18"/>
      <c r="BO132" s="18"/>
      <c r="BP132" s="18"/>
      <c r="BQ132" s="19"/>
      <c r="BR132" s="31">
        <f t="shared" ref="BR132" si="567">SUM(BR130:BV131)</f>
        <v>432555</v>
      </c>
      <c r="BS132" s="32"/>
      <c r="BT132" s="32"/>
      <c r="BU132" s="32"/>
      <c r="BV132" s="33"/>
      <c r="BW132" s="17">
        <f t="shared" ref="BW132" si="568">SUM(BW130:CA131)</f>
        <v>31808</v>
      </c>
      <c r="BX132" s="18"/>
      <c r="BY132" s="18"/>
      <c r="BZ132" s="18"/>
      <c r="CA132" s="19"/>
      <c r="CB132" s="17">
        <f t="shared" ref="CB132" si="569">SUM(CB130:CF131)</f>
        <v>32051</v>
      </c>
      <c r="CC132" s="18"/>
      <c r="CD132" s="18"/>
      <c r="CE132" s="18"/>
      <c r="CF132" s="19"/>
      <c r="CG132" s="17">
        <f t="shared" ref="CG132" si="570">SUM(CG130:CK131)</f>
        <v>0</v>
      </c>
      <c r="CH132" s="18"/>
      <c r="CI132" s="18"/>
      <c r="CJ132" s="18"/>
      <c r="CK132" s="19"/>
      <c r="CL132" s="27">
        <f t="shared" si="526"/>
        <v>408759</v>
      </c>
      <c r="CM132" s="28"/>
      <c r="CN132" s="28"/>
      <c r="CO132" s="28"/>
      <c r="CP132" s="2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571">SUM(J133:BQ133)</f>
        <v>214500</v>
      </c>
      <c r="BS133" s="35"/>
      <c r="BT133" s="35"/>
      <c r="BU133" s="35"/>
      <c r="BV133" s="36"/>
      <c r="BW133" s="14">
        <v>16230</v>
      </c>
      <c r="BX133" s="15"/>
      <c r="BY133" s="15"/>
      <c r="BZ133" s="15"/>
      <c r="CA133" s="16"/>
      <c r="CB133" s="14">
        <v>17790</v>
      </c>
      <c r="CC133" s="15"/>
      <c r="CD133" s="15"/>
      <c r="CE133" s="15"/>
      <c r="CF133" s="16"/>
      <c r="CG133" s="14"/>
      <c r="CH133" s="15"/>
      <c r="CI133" s="15"/>
      <c r="CJ133" s="15"/>
      <c r="CK133" s="16"/>
      <c r="CL133" s="14">
        <f t="shared" si="526"/>
        <v>201340</v>
      </c>
      <c r="CM133" s="15"/>
      <c r="CN133" s="15"/>
      <c r="CO133" s="15"/>
      <c r="CP133" s="1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>
        <v>0</v>
      </c>
      <c r="AT134" s="8"/>
      <c r="AU134" s="8"/>
      <c r="AV134" s="8"/>
      <c r="AW134" s="9"/>
      <c r="AX134" s="7">
        <v>0</v>
      </c>
      <c r="AY134" s="8"/>
      <c r="AZ134" s="8"/>
      <c r="BA134" s="8"/>
      <c r="BB134" s="9"/>
      <c r="BC134" s="7">
        <v>0</v>
      </c>
      <c r="BD134" s="8"/>
      <c r="BE134" s="8"/>
      <c r="BF134" s="8"/>
      <c r="BG134" s="9"/>
      <c r="BH134" s="7">
        <v>0</v>
      </c>
      <c r="BI134" s="8"/>
      <c r="BJ134" s="8"/>
      <c r="BK134" s="8"/>
      <c r="BL134" s="9"/>
      <c r="BM134" s="7">
        <v>0</v>
      </c>
      <c r="BN134" s="8"/>
      <c r="BO134" s="8"/>
      <c r="BP134" s="8"/>
      <c r="BQ134" s="9"/>
      <c r="BR134" s="37">
        <f t="shared" si="571"/>
        <v>0</v>
      </c>
      <c r="BS134" s="38"/>
      <c r="BT134" s="38"/>
      <c r="BU134" s="38"/>
      <c r="BV134" s="39"/>
      <c r="BW134" s="7">
        <v>0</v>
      </c>
      <c r="BX134" s="8"/>
      <c r="BY134" s="8"/>
      <c r="BZ134" s="8"/>
      <c r="CA134" s="9"/>
      <c r="CB134" s="7">
        <v>0</v>
      </c>
      <c r="CC134" s="8"/>
      <c r="CD134" s="8"/>
      <c r="CE134" s="8"/>
      <c r="CF134" s="9"/>
      <c r="CG134" s="7"/>
      <c r="CH134" s="8"/>
      <c r="CI134" s="8"/>
      <c r="CJ134" s="8"/>
      <c r="CK134" s="9"/>
      <c r="CL134" s="7">
        <f t="shared" si="526"/>
        <v>0</v>
      </c>
      <c r="CM134" s="8"/>
      <c r="CN134" s="8"/>
      <c r="CO134" s="8"/>
      <c r="CP134" s="9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572">SUM(J133:N134)</f>
        <v>14460</v>
      </c>
      <c r="K135" s="18"/>
      <c r="L135" s="18"/>
      <c r="M135" s="18"/>
      <c r="N135" s="19"/>
      <c r="O135" s="17">
        <f t="shared" ref="O135" si="573">SUM(O133:S134)</f>
        <v>13948</v>
      </c>
      <c r="P135" s="18"/>
      <c r="Q135" s="18"/>
      <c r="R135" s="18"/>
      <c r="S135" s="19"/>
      <c r="T135" s="17">
        <f t="shared" ref="T135" si="574">SUM(T133:X134)</f>
        <v>18772</v>
      </c>
      <c r="U135" s="18"/>
      <c r="V135" s="18"/>
      <c r="W135" s="18"/>
      <c r="X135" s="19"/>
      <c r="Y135" s="17">
        <f t="shared" ref="Y135" si="575">SUM(Y133:AC134)</f>
        <v>17151</v>
      </c>
      <c r="Z135" s="18"/>
      <c r="AA135" s="18"/>
      <c r="AB135" s="18"/>
      <c r="AC135" s="19"/>
      <c r="AD135" s="17">
        <f t="shared" ref="AD135" si="576">SUM(AD133:AH134)</f>
        <v>16807</v>
      </c>
      <c r="AE135" s="18"/>
      <c r="AF135" s="18"/>
      <c r="AG135" s="18"/>
      <c r="AH135" s="19"/>
      <c r="AI135" s="17">
        <f t="shared" ref="AI135" si="577">SUM(AI133:AM134)</f>
        <v>18405</v>
      </c>
      <c r="AJ135" s="18"/>
      <c r="AK135" s="18"/>
      <c r="AL135" s="18"/>
      <c r="AM135" s="19"/>
      <c r="AN135" s="17">
        <f t="shared" ref="AN135" si="578">SUM(AN133:AR134)</f>
        <v>18705</v>
      </c>
      <c r="AO135" s="18"/>
      <c r="AP135" s="18"/>
      <c r="AQ135" s="18"/>
      <c r="AR135" s="19"/>
      <c r="AS135" s="17">
        <f t="shared" ref="AS135" si="579">SUM(AS133:AW134)</f>
        <v>18574</v>
      </c>
      <c r="AT135" s="18"/>
      <c r="AU135" s="18"/>
      <c r="AV135" s="18"/>
      <c r="AW135" s="19"/>
      <c r="AX135" s="17">
        <f t="shared" ref="AX135" si="580">SUM(AX133:BB134)</f>
        <v>20768</v>
      </c>
      <c r="AY135" s="18"/>
      <c r="AZ135" s="18"/>
      <c r="BA135" s="18"/>
      <c r="BB135" s="19"/>
      <c r="BC135" s="17">
        <f t="shared" ref="BC135" si="581">SUM(BC133:BG134)</f>
        <v>22245</v>
      </c>
      <c r="BD135" s="18"/>
      <c r="BE135" s="18"/>
      <c r="BF135" s="18"/>
      <c r="BG135" s="19"/>
      <c r="BH135" s="17">
        <f t="shared" ref="BH135" si="582">SUM(BH133:BL134)</f>
        <v>17149</v>
      </c>
      <c r="BI135" s="18"/>
      <c r="BJ135" s="18"/>
      <c r="BK135" s="18"/>
      <c r="BL135" s="19"/>
      <c r="BM135" s="17">
        <f t="shared" ref="BM135" si="583">SUM(BM133:BQ134)</f>
        <v>17516</v>
      </c>
      <c r="BN135" s="18"/>
      <c r="BO135" s="18"/>
      <c r="BP135" s="18"/>
      <c r="BQ135" s="19"/>
      <c r="BR135" s="96">
        <f t="shared" ref="BR135" si="584">SUM(BR133:BV134)</f>
        <v>214500</v>
      </c>
      <c r="BS135" s="97"/>
      <c r="BT135" s="97"/>
      <c r="BU135" s="97"/>
      <c r="BV135" s="98"/>
      <c r="BW135" s="17">
        <f t="shared" ref="BW135" si="585">SUM(BW133:CA134)</f>
        <v>16230</v>
      </c>
      <c r="BX135" s="18"/>
      <c r="BY135" s="18"/>
      <c r="BZ135" s="18"/>
      <c r="CA135" s="19"/>
      <c r="CB135" s="17">
        <f t="shared" ref="CB135" si="586">SUM(CB133:CF134)</f>
        <v>17790</v>
      </c>
      <c r="CC135" s="18"/>
      <c r="CD135" s="18"/>
      <c r="CE135" s="18"/>
      <c r="CF135" s="19"/>
      <c r="CG135" s="17">
        <f t="shared" ref="CG135" si="587">SUM(CG133:CK134)</f>
        <v>0</v>
      </c>
      <c r="CH135" s="18"/>
      <c r="CI135" s="18"/>
      <c r="CJ135" s="18"/>
      <c r="CK135" s="19"/>
      <c r="CL135" s="27">
        <f t="shared" si="526"/>
        <v>201340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588">SUM(J136:BQ136)</f>
        <v>142956</v>
      </c>
      <c r="BS136" s="35"/>
      <c r="BT136" s="35"/>
      <c r="BU136" s="35"/>
      <c r="BV136" s="36"/>
      <c r="BW136" s="14">
        <v>9426</v>
      </c>
      <c r="BX136" s="15"/>
      <c r="BY136" s="15"/>
      <c r="BZ136" s="15"/>
      <c r="CA136" s="16"/>
      <c r="CB136" s="14">
        <v>8362</v>
      </c>
      <c r="CC136" s="15"/>
      <c r="CD136" s="15"/>
      <c r="CE136" s="15"/>
      <c r="CF136" s="16"/>
      <c r="CG136" s="14"/>
      <c r="CH136" s="15"/>
      <c r="CI136" s="15"/>
      <c r="CJ136" s="15"/>
      <c r="CK136" s="16"/>
      <c r="CL136" s="14">
        <f t="shared" si="526"/>
        <v>132959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>
        <v>0</v>
      </c>
      <c r="AT137" s="8"/>
      <c r="AU137" s="8"/>
      <c r="AV137" s="8"/>
      <c r="AW137" s="9"/>
      <c r="AX137" s="7">
        <v>0</v>
      </c>
      <c r="AY137" s="8"/>
      <c r="AZ137" s="8"/>
      <c r="BA137" s="8"/>
      <c r="BB137" s="9"/>
      <c r="BC137" s="7">
        <v>0</v>
      </c>
      <c r="BD137" s="8"/>
      <c r="BE137" s="8"/>
      <c r="BF137" s="8"/>
      <c r="BG137" s="9"/>
      <c r="BH137" s="7">
        <v>0</v>
      </c>
      <c r="BI137" s="8"/>
      <c r="BJ137" s="8"/>
      <c r="BK137" s="8"/>
      <c r="BL137" s="9"/>
      <c r="BM137" s="7">
        <v>0</v>
      </c>
      <c r="BN137" s="8"/>
      <c r="BO137" s="8"/>
      <c r="BP137" s="8"/>
      <c r="BQ137" s="9"/>
      <c r="BR137" s="37">
        <f t="shared" si="588"/>
        <v>0</v>
      </c>
      <c r="BS137" s="38"/>
      <c r="BT137" s="38"/>
      <c r="BU137" s="38"/>
      <c r="BV137" s="39"/>
      <c r="BW137" s="7">
        <v>0</v>
      </c>
      <c r="BX137" s="8"/>
      <c r="BY137" s="8"/>
      <c r="BZ137" s="8"/>
      <c r="CA137" s="9"/>
      <c r="CB137" s="7">
        <v>0</v>
      </c>
      <c r="CC137" s="8"/>
      <c r="CD137" s="8"/>
      <c r="CE137" s="8"/>
      <c r="CF137" s="9"/>
      <c r="CG137" s="7"/>
      <c r="CH137" s="8"/>
      <c r="CI137" s="8"/>
      <c r="CJ137" s="8"/>
      <c r="CK137" s="9"/>
      <c r="CL137" s="7">
        <f t="shared" si="526"/>
        <v>0</v>
      </c>
      <c r="CM137" s="8"/>
      <c r="CN137" s="8"/>
      <c r="CO137" s="8"/>
      <c r="CP137" s="9"/>
    </row>
    <row r="138" spans="1:94" ht="13.7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589">SUM(J136:N137)</f>
        <v>9073</v>
      </c>
      <c r="K138" s="18"/>
      <c r="L138" s="18"/>
      <c r="M138" s="18"/>
      <c r="N138" s="19"/>
      <c r="O138" s="17">
        <f t="shared" ref="O138" si="590">SUM(O136:S137)</f>
        <v>7381</v>
      </c>
      <c r="P138" s="18"/>
      <c r="Q138" s="18"/>
      <c r="R138" s="18"/>
      <c r="S138" s="19"/>
      <c r="T138" s="17">
        <f t="shared" ref="T138" si="591">SUM(T136:X137)</f>
        <v>11331</v>
      </c>
      <c r="U138" s="18"/>
      <c r="V138" s="18"/>
      <c r="W138" s="18"/>
      <c r="X138" s="19"/>
      <c r="Y138" s="17">
        <f t="shared" ref="Y138" si="592">SUM(Y136:AC137)</f>
        <v>10143</v>
      </c>
      <c r="Z138" s="18"/>
      <c r="AA138" s="18"/>
      <c r="AB138" s="18"/>
      <c r="AC138" s="19"/>
      <c r="AD138" s="17">
        <f t="shared" ref="AD138" si="593">SUM(AD136:AH137)</f>
        <v>13691</v>
      </c>
      <c r="AE138" s="18"/>
      <c r="AF138" s="18"/>
      <c r="AG138" s="18"/>
      <c r="AH138" s="19"/>
      <c r="AI138" s="17">
        <f t="shared" ref="AI138" si="594">SUM(AI136:AM137)</f>
        <v>11307</v>
      </c>
      <c r="AJ138" s="18"/>
      <c r="AK138" s="18"/>
      <c r="AL138" s="18"/>
      <c r="AM138" s="19"/>
      <c r="AN138" s="17">
        <f t="shared" ref="AN138" si="595">SUM(AN136:AR137)</f>
        <v>12127</v>
      </c>
      <c r="AO138" s="18"/>
      <c r="AP138" s="18"/>
      <c r="AQ138" s="18"/>
      <c r="AR138" s="19"/>
      <c r="AS138" s="17">
        <f t="shared" ref="AS138" si="596">SUM(AS136:AW137)</f>
        <v>15949</v>
      </c>
      <c r="AT138" s="18"/>
      <c r="AU138" s="18"/>
      <c r="AV138" s="18"/>
      <c r="AW138" s="19"/>
      <c r="AX138" s="17">
        <f t="shared" ref="AX138" si="597">SUM(AX136:BB137)</f>
        <v>15012</v>
      </c>
      <c r="AY138" s="18"/>
      <c r="AZ138" s="18"/>
      <c r="BA138" s="18"/>
      <c r="BB138" s="19"/>
      <c r="BC138" s="17">
        <f t="shared" ref="BC138" si="598">SUM(BC136:BG137)</f>
        <v>14425</v>
      </c>
      <c r="BD138" s="18"/>
      <c r="BE138" s="18"/>
      <c r="BF138" s="18"/>
      <c r="BG138" s="19"/>
      <c r="BH138" s="17">
        <f t="shared" ref="BH138" si="599">SUM(BH136:BL137)</f>
        <v>12475</v>
      </c>
      <c r="BI138" s="18"/>
      <c r="BJ138" s="18"/>
      <c r="BK138" s="18"/>
      <c r="BL138" s="19"/>
      <c r="BM138" s="17">
        <f t="shared" ref="BM138" si="600">SUM(BM136:BQ137)</f>
        <v>10042</v>
      </c>
      <c r="BN138" s="18"/>
      <c r="BO138" s="18"/>
      <c r="BP138" s="18"/>
      <c r="BQ138" s="19"/>
      <c r="BR138" s="31">
        <f t="shared" ref="BR138" si="601">SUM(BR136:BV137)</f>
        <v>142956</v>
      </c>
      <c r="BS138" s="32"/>
      <c r="BT138" s="32"/>
      <c r="BU138" s="32"/>
      <c r="BV138" s="33"/>
      <c r="BW138" s="17">
        <f t="shared" ref="BW138" si="602">SUM(BW136:CA137)</f>
        <v>9426</v>
      </c>
      <c r="BX138" s="18"/>
      <c r="BY138" s="18"/>
      <c r="BZ138" s="18"/>
      <c r="CA138" s="19"/>
      <c r="CB138" s="17">
        <f t="shared" ref="CB138" si="603">SUM(CB136:CF137)</f>
        <v>8362</v>
      </c>
      <c r="CC138" s="18"/>
      <c r="CD138" s="18"/>
      <c r="CE138" s="18"/>
      <c r="CF138" s="19"/>
      <c r="CG138" s="17">
        <f t="shared" ref="CG138" si="604">SUM(CG136:CK137)</f>
        <v>0</v>
      </c>
      <c r="CH138" s="18"/>
      <c r="CI138" s="18"/>
      <c r="CJ138" s="18"/>
      <c r="CK138" s="19"/>
      <c r="CL138" s="27">
        <f t="shared" si="526"/>
        <v>132959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4449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6791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7924</v>
      </c>
      <c r="AY139" s="15"/>
      <c r="AZ139" s="15"/>
      <c r="BA139" s="15"/>
      <c r="BB139" s="16"/>
      <c r="BC139" s="14">
        <v>5950</v>
      </c>
      <c r="BD139" s="15"/>
      <c r="BE139" s="15"/>
      <c r="BF139" s="15"/>
      <c r="BG139" s="16"/>
      <c r="BH139" s="14">
        <v>6054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605">SUM(J139:BQ139)</f>
        <v>71266</v>
      </c>
      <c r="BS139" s="35"/>
      <c r="BT139" s="35"/>
      <c r="BU139" s="35"/>
      <c r="BV139" s="36"/>
      <c r="BW139" s="14">
        <v>6510</v>
      </c>
      <c r="BX139" s="15"/>
      <c r="BY139" s="15"/>
      <c r="BZ139" s="15"/>
      <c r="CA139" s="16"/>
      <c r="CB139" s="14">
        <v>7264</v>
      </c>
      <c r="CC139" s="15"/>
      <c r="CD139" s="15"/>
      <c r="CE139" s="15"/>
      <c r="CF139" s="16"/>
      <c r="CG139" s="14"/>
      <c r="CH139" s="15"/>
      <c r="CI139" s="15"/>
      <c r="CJ139" s="15"/>
      <c r="CK139" s="16"/>
      <c r="CL139" s="14">
        <f t="shared" si="526"/>
        <v>70883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>
        <v>0</v>
      </c>
      <c r="AT140" s="8"/>
      <c r="AU140" s="8"/>
      <c r="AV140" s="8"/>
      <c r="AW140" s="9"/>
      <c r="AX140" s="7">
        <v>0</v>
      </c>
      <c r="AY140" s="8"/>
      <c r="AZ140" s="8"/>
      <c r="BA140" s="8"/>
      <c r="BB140" s="9"/>
      <c r="BC140" s="7">
        <v>0</v>
      </c>
      <c r="BD140" s="8"/>
      <c r="BE140" s="8"/>
      <c r="BF140" s="8"/>
      <c r="BG140" s="9"/>
      <c r="BH140" s="7">
        <v>0</v>
      </c>
      <c r="BI140" s="8"/>
      <c r="BJ140" s="8"/>
      <c r="BK140" s="8"/>
      <c r="BL140" s="9"/>
      <c r="BM140" s="7">
        <v>0</v>
      </c>
      <c r="BN140" s="8"/>
      <c r="BO140" s="8"/>
      <c r="BP140" s="8"/>
      <c r="BQ140" s="9"/>
      <c r="BR140" s="37">
        <f t="shared" si="605"/>
        <v>0</v>
      </c>
      <c r="BS140" s="38"/>
      <c r="BT140" s="38"/>
      <c r="BU140" s="38"/>
      <c r="BV140" s="39"/>
      <c r="BW140" s="7">
        <v>0</v>
      </c>
      <c r="BX140" s="8"/>
      <c r="BY140" s="8"/>
      <c r="BZ140" s="8"/>
      <c r="CA140" s="9"/>
      <c r="CB140" s="7">
        <v>0</v>
      </c>
      <c r="CC140" s="8"/>
      <c r="CD140" s="8"/>
      <c r="CE140" s="8"/>
      <c r="CF140" s="9"/>
      <c r="CG140" s="7"/>
      <c r="CH140" s="8"/>
      <c r="CI140" s="8"/>
      <c r="CJ140" s="8"/>
      <c r="CK140" s="9"/>
      <c r="CL140" s="7">
        <f t="shared" si="526"/>
        <v>0</v>
      </c>
      <c r="CM140" s="8"/>
      <c r="CN140" s="8"/>
      <c r="CO140" s="8"/>
      <c r="CP140" s="9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606">SUM(J139:N140)</f>
        <v>3790</v>
      </c>
      <c r="K141" s="18"/>
      <c r="L141" s="18"/>
      <c r="M141" s="18"/>
      <c r="N141" s="19"/>
      <c r="O141" s="17">
        <f t="shared" ref="O141" si="607">SUM(O139:S140)</f>
        <v>4449</v>
      </c>
      <c r="P141" s="18"/>
      <c r="Q141" s="18"/>
      <c r="R141" s="18"/>
      <c r="S141" s="19"/>
      <c r="T141" s="17">
        <f t="shared" ref="T141" si="608">SUM(T139:X140)</f>
        <v>5918</v>
      </c>
      <c r="U141" s="18"/>
      <c r="V141" s="18"/>
      <c r="W141" s="18"/>
      <c r="X141" s="19"/>
      <c r="Y141" s="17">
        <f t="shared" ref="Y141" si="609">SUM(Y139:AC140)</f>
        <v>6122</v>
      </c>
      <c r="Z141" s="18"/>
      <c r="AA141" s="18"/>
      <c r="AB141" s="18"/>
      <c r="AC141" s="19"/>
      <c r="AD141" s="17">
        <f t="shared" ref="AD141" si="610">SUM(AD139:AH140)</f>
        <v>4866</v>
      </c>
      <c r="AE141" s="18"/>
      <c r="AF141" s="18"/>
      <c r="AG141" s="18"/>
      <c r="AH141" s="19"/>
      <c r="AI141" s="17">
        <f t="shared" ref="AI141" si="611">SUM(AI139:AM140)</f>
        <v>5660</v>
      </c>
      <c r="AJ141" s="18"/>
      <c r="AK141" s="18"/>
      <c r="AL141" s="18"/>
      <c r="AM141" s="19"/>
      <c r="AN141" s="17">
        <f t="shared" ref="AN141" si="612">SUM(AN139:AR140)</f>
        <v>6791</v>
      </c>
      <c r="AO141" s="18"/>
      <c r="AP141" s="18"/>
      <c r="AQ141" s="18"/>
      <c r="AR141" s="19"/>
      <c r="AS141" s="17">
        <f t="shared" ref="AS141" si="613">SUM(AS139:AW140)</f>
        <v>6086</v>
      </c>
      <c r="AT141" s="18"/>
      <c r="AU141" s="18"/>
      <c r="AV141" s="18"/>
      <c r="AW141" s="19"/>
      <c r="AX141" s="17">
        <f t="shared" ref="AX141" si="614">SUM(AX139:BB140)</f>
        <v>7924</v>
      </c>
      <c r="AY141" s="18"/>
      <c r="AZ141" s="18"/>
      <c r="BA141" s="18"/>
      <c r="BB141" s="19"/>
      <c r="BC141" s="17">
        <f t="shared" ref="BC141" si="615">SUM(BC139:BG140)</f>
        <v>5950</v>
      </c>
      <c r="BD141" s="18"/>
      <c r="BE141" s="18"/>
      <c r="BF141" s="18"/>
      <c r="BG141" s="19"/>
      <c r="BH141" s="17">
        <f t="shared" ref="BH141" si="616">SUM(BH139:BL140)</f>
        <v>6054</v>
      </c>
      <c r="BI141" s="18"/>
      <c r="BJ141" s="18"/>
      <c r="BK141" s="18"/>
      <c r="BL141" s="19"/>
      <c r="BM141" s="17">
        <f t="shared" ref="BM141" si="617">SUM(BM139:BQ140)</f>
        <v>7656</v>
      </c>
      <c r="BN141" s="18"/>
      <c r="BO141" s="18"/>
      <c r="BP141" s="18"/>
      <c r="BQ141" s="19"/>
      <c r="BR141" s="31">
        <f t="shared" ref="BR141" si="618">SUM(BR139:BV140)</f>
        <v>71266</v>
      </c>
      <c r="BS141" s="32"/>
      <c r="BT141" s="32"/>
      <c r="BU141" s="32"/>
      <c r="BV141" s="33"/>
      <c r="BW141" s="17">
        <f t="shared" ref="BW141" si="619">SUM(BW139:CA140)</f>
        <v>6510</v>
      </c>
      <c r="BX141" s="18"/>
      <c r="BY141" s="18"/>
      <c r="BZ141" s="18"/>
      <c r="CA141" s="19"/>
      <c r="CB141" s="17">
        <f t="shared" ref="CB141" si="620">SUM(CB139:CF140)</f>
        <v>7264</v>
      </c>
      <c r="CC141" s="18"/>
      <c r="CD141" s="18"/>
      <c r="CE141" s="18"/>
      <c r="CF141" s="19"/>
      <c r="CG141" s="17">
        <f t="shared" ref="CG141" si="621">SUM(CG139:CK140)</f>
        <v>0</v>
      </c>
      <c r="CH141" s="18"/>
      <c r="CI141" s="18"/>
      <c r="CJ141" s="18"/>
      <c r="CK141" s="19"/>
      <c r="CL141" s="27">
        <f t="shared" si="526"/>
        <v>70883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622">SUM(J142:BQ142)</f>
        <v>397611</v>
      </c>
      <c r="BS142" s="38"/>
      <c r="BT142" s="38"/>
      <c r="BU142" s="38"/>
      <c r="BV142" s="39"/>
      <c r="BW142" s="14">
        <v>23984</v>
      </c>
      <c r="BX142" s="15"/>
      <c r="BY142" s="15"/>
      <c r="BZ142" s="15"/>
      <c r="CA142" s="16"/>
      <c r="CB142" s="14">
        <v>24945</v>
      </c>
      <c r="CC142" s="15"/>
      <c r="CD142" s="15"/>
      <c r="CE142" s="15"/>
      <c r="CF142" s="16"/>
      <c r="CG142" s="14"/>
      <c r="CH142" s="15"/>
      <c r="CI142" s="15"/>
      <c r="CJ142" s="15"/>
      <c r="CK142" s="16"/>
      <c r="CL142" s="14">
        <f t="shared" si="526"/>
        <v>360537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650</v>
      </c>
      <c r="AO143" s="8"/>
      <c r="AP143" s="8"/>
      <c r="AQ143" s="8"/>
      <c r="AR143" s="9"/>
      <c r="AS143" s="7">
        <v>130</v>
      </c>
      <c r="AT143" s="8"/>
      <c r="AU143" s="8"/>
      <c r="AV143" s="8"/>
      <c r="AW143" s="9"/>
      <c r="AX143" s="7">
        <v>0</v>
      </c>
      <c r="AY143" s="8"/>
      <c r="AZ143" s="8"/>
      <c r="BA143" s="8"/>
      <c r="BB143" s="9"/>
      <c r="BC143" s="7">
        <v>0</v>
      </c>
      <c r="BD143" s="8"/>
      <c r="BE143" s="8"/>
      <c r="BF143" s="8"/>
      <c r="BG143" s="9"/>
      <c r="BH143" s="7">
        <v>9</v>
      </c>
      <c r="BI143" s="8"/>
      <c r="BJ143" s="8"/>
      <c r="BK143" s="8"/>
      <c r="BL143" s="9"/>
      <c r="BM143" s="7">
        <v>0</v>
      </c>
      <c r="BN143" s="8"/>
      <c r="BO143" s="8"/>
      <c r="BP143" s="8"/>
      <c r="BQ143" s="9"/>
      <c r="BR143" s="37">
        <f t="shared" si="622"/>
        <v>789</v>
      </c>
      <c r="BS143" s="38"/>
      <c r="BT143" s="38"/>
      <c r="BU143" s="38"/>
      <c r="BV143" s="39"/>
      <c r="BW143" s="7">
        <v>0</v>
      </c>
      <c r="BX143" s="8"/>
      <c r="BY143" s="8"/>
      <c r="BZ143" s="8"/>
      <c r="CA143" s="9"/>
      <c r="CB143" s="7">
        <v>0</v>
      </c>
      <c r="CC143" s="8"/>
      <c r="CD143" s="8"/>
      <c r="CE143" s="8"/>
      <c r="CF143" s="9"/>
      <c r="CG143" s="7"/>
      <c r="CH143" s="8"/>
      <c r="CI143" s="8"/>
      <c r="CJ143" s="8"/>
      <c r="CK143" s="9"/>
      <c r="CL143" s="7">
        <f t="shared" si="526"/>
        <v>789</v>
      </c>
      <c r="CM143" s="8"/>
      <c r="CN143" s="8"/>
      <c r="CO143" s="8"/>
      <c r="CP143" s="9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623">SUM(J142:N143)</f>
        <v>26920</v>
      </c>
      <c r="K144" s="18"/>
      <c r="L144" s="18"/>
      <c r="M144" s="18"/>
      <c r="N144" s="19"/>
      <c r="O144" s="17">
        <f t="shared" ref="O144" si="624">SUM(O142:S143)</f>
        <v>26234</v>
      </c>
      <c r="P144" s="18"/>
      <c r="Q144" s="18"/>
      <c r="R144" s="18"/>
      <c r="S144" s="19"/>
      <c r="T144" s="17">
        <f t="shared" ref="T144" si="625">SUM(T142:X143)</f>
        <v>32849</v>
      </c>
      <c r="U144" s="18"/>
      <c r="V144" s="18"/>
      <c r="W144" s="18"/>
      <c r="X144" s="19"/>
      <c r="Y144" s="17">
        <f t="shared" ref="Y144" si="626">SUM(Y142:AC143)</f>
        <v>30730</v>
      </c>
      <c r="Z144" s="18"/>
      <c r="AA144" s="18"/>
      <c r="AB144" s="18"/>
      <c r="AC144" s="19"/>
      <c r="AD144" s="17">
        <f t="shared" ref="AD144" si="627">SUM(AD142:AH143)</f>
        <v>35008</v>
      </c>
      <c r="AE144" s="18"/>
      <c r="AF144" s="18"/>
      <c r="AG144" s="18"/>
      <c r="AH144" s="19"/>
      <c r="AI144" s="17">
        <f t="shared" ref="AI144" si="628">SUM(AI142:AM143)</f>
        <v>33650</v>
      </c>
      <c r="AJ144" s="18"/>
      <c r="AK144" s="18"/>
      <c r="AL144" s="18"/>
      <c r="AM144" s="19"/>
      <c r="AN144" s="17">
        <f t="shared" ref="AN144" si="629">SUM(AN142:AR143)</f>
        <v>35336</v>
      </c>
      <c r="AO144" s="18"/>
      <c r="AP144" s="18"/>
      <c r="AQ144" s="18"/>
      <c r="AR144" s="19"/>
      <c r="AS144" s="17">
        <f t="shared" ref="AS144" si="630">SUM(AS142:AW143)</f>
        <v>42749</v>
      </c>
      <c r="AT144" s="18"/>
      <c r="AU144" s="18"/>
      <c r="AV144" s="18"/>
      <c r="AW144" s="19"/>
      <c r="AX144" s="17">
        <f t="shared" ref="AX144" si="631">SUM(AX142:BB143)</f>
        <v>33523</v>
      </c>
      <c r="AY144" s="18"/>
      <c r="AZ144" s="18"/>
      <c r="BA144" s="18"/>
      <c r="BB144" s="19"/>
      <c r="BC144" s="17">
        <f t="shared" ref="BC144" si="632">SUM(BC142:BG143)</f>
        <v>36473</v>
      </c>
      <c r="BD144" s="18"/>
      <c r="BE144" s="18"/>
      <c r="BF144" s="18"/>
      <c r="BG144" s="19"/>
      <c r="BH144" s="17">
        <f t="shared" ref="BH144" si="633">SUM(BH142:BL143)</f>
        <v>36367</v>
      </c>
      <c r="BI144" s="18"/>
      <c r="BJ144" s="18"/>
      <c r="BK144" s="18"/>
      <c r="BL144" s="19"/>
      <c r="BM144" s="17">
        <f t="shared" ref="BM144" si="634">SUM(BM142:BQ143)</f>
        <v>28561</v>
      </c>
      <c r="BN144" s="18"/>
      <c r="BO144" s="18"/>
      <c r="BP144" s="18"/>
      <c r="BQ144" s="19"/>
      <c r="BR144" s="31">
        <f t="shared" ref="BR144" si="635">SUM(BR142:BV143)</f>
        <v>398400</v>
      </c>
      <c r="BS144" s="32"/>
      <c r="BT144" s="32"/>
      <c r="BU144" s="32"/>
      <c r="BV144" s="33"/>
      <c r="BW144" s="17">
        <f t="shared" ref="BW144" si="636">SUM(BW142:CA143)</f>
        <v>23984</v>
      </c>
      <c r="BX144" s="18"/>
      <c r="BY144" s="18"/>
      <c r="BZ144" s="18"/>
      <c r="CA144" s="19"/>
      <c r="CB144" s="17">
        <f t="shared" ref="CB144" si="637">SUM(CB142:CF143)</f>
        <v>24945</v>
      </c>
      <c r="CC144" s="18"/>
      <c r="CD144" s="18"/>
      <c r="CE144" s="18"/>
      <c r="CF144" s="19"/>
      <c r="CG144" s="17">
        <f t="shared" ref="CG144" si="638">SUM(CG142:CK143)</f>
        <v>0</v>
      </c>
      <c r="CH144" s="18"/>
      <c r="CI144" s="18"/>
      <c r="CJ144" s="18"/>
      <c r="CK144" s="19"/>
      <c r="CL144" s="27">
        <f t="shared" si="526"/>
        <v>361326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41917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55914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639">SUM(J145:BQ145)</f>
        <v>565026</v>
      </c>
      <c r="BS145" s="35"/>
      <c r="BT145" s="35"/>
      <c r="BU145" s="35"/>
      <c r="BV145" s="36"/>
      <c r="BW145" s="14">
        <v>37142</v>
      </c>
      <c r="BX145" s="15"/>
      <c r="BY145" s="15"/>
      <c r="BZ145" s="15"/>
      <c r="CA145" s="16"/>
      <c r="CB145" s="14">
        <v>36366</v>
      </c>
      <c r="CC145" s="15"/>
      <c r="CD145" s="15"/>
      <c r="CE145" s="15"/>
      <c r="CF145" s="16"/>
      <c r="CG145" s="14"/>
      <c r="CH145" s="15"/>
      <c r="CI145" s="15"/>
      <c r="CJ145" s="15"/>
      <c r="CK145" s="16"/>
      <c r="CL145" s="14">
        <f t="shared" si="526"/>
        <v>517926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>
        <v>0</v>
      </c>
      <c r="AT146" s="8"/>
      <c r="AU146" s="8"/>
      <c r="AV146" s="8"/>
      <c r="AW146" s="9"/>
      <c r="AX146" s="7">
        <v>0</v>
      </c>
      <c r="AY146" s="8"/>
      <c r="AZ146" s="8"/>
      <c r="BA146" s="8"/>
      <c r="BB146" s="9"/>
      <c r="BC146" s="7">
        <v>0</v>
      </c>
      <c r="BD146" s="8"/>
      <c r="BE146" s="8"/>
      <c r="BF146" s="8"/>
      <c r="BG146" s="9"/>
      <c r="BH146" s="7">
        <v>0</v>
      </c>
      <c r="BI146" s="8"/>
      <c r="BJ146" s="8"/>
      <c r="BK146" s="8"/>
      <c r="BL146" s="9"/>
      <c r="BM146" s="7">
        <v>0</v>
      </c>
      <c r="BN146" s="8"/>
      <c r="BO146" s="8"/>
      <c r="BP146" s="8"/>
      <c r="BQ146" s="9"/>
      <c r="BR146" s="37">
        <f t="shared" si="639"/>
        <v>0</v>
      </c>
      <c r="BS146" s="38"/>
      <c r="BT146" s="38"/>
      <c r="BU146" s="38"/>
      <c r="BV146" s="39"/>
      <c r="BW146" s="7">
        <v>0</v>
      </c>
      <c r="BX146" s="8"/>
      <c r="BY146" s="8"/>
      <c r="BZ146" s="8"/>
      <c r="CA146" s="9"/>
      <c r="CB146" s="7">
        <v>0</v>
      </c>
      <c r="CC146" s="8"/>
      <c r="CD146" s="8"/>
      <c r="CE146" s="8"/>
      <c r="CF146" s="9"/>
      <c r="CG146" s="7"/>
      <c r="CH146" s="8"/>
      <c r="CI146" s="8"/>
      <c r="CJ146" s="8"/>
      <c r="CK146" s="9"/>
      <c r="CL146" s="7">
        <f t="shared" si="526"/>
        <v>0</v>
      </c>
      <c r="CM146" s="8"/>
      <c r="CN146" s="8"/>
      <c r="CO146" s="8"/>
      <c r="CP146" s="9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640">SUM(J145:N146)</f>
        <v>36685</v>
      </c>
      <c r="K147" s="18"/>
      <c r="L147" s="18"/>
      <c r="M147" s="18"/>
      <c r="N147" s="19"/>
      <c r="O147" s="17">
        <f t="shared" ref="O147" si="641">SUM(O145:S146)</f>
        <v>43529</v>
      </c>
      <c r="P147" s="18"/>
      <c r="Q147" s="18"/>
      <c r="R147" s="18"/>
      <c r="S147" s="19"/>
      <c r="T147" s="17">
        <f t="shared" ref="T147" si="642">SUM(T145:X146)</f>
        <v>40394</v>
      </c>
      <c r="U147" s="18"/>
      <c r="V147" s="18"/>
      <c r="W147" s="18"/>
      <c r="X147" s="19"/>
      <c r="Y147" s="17">
        <f t="shared" ref="Y147" si="643">SUM(Y145:AC146)</f>
        <v>34645</v>
      </c>
      <c r="Z147" s="18"/>
      <c r="AA147" s="18"/>
      <c r="AB147" s="18"/>
      <c r="AC147" s="19"/>
      <c r="AD147" s="17">
        <f t="shared" ref="AD147" si="644">SUM(AD145:AH146)</f>
        <v>41917</v>
      </c>
      <c r="AE147" s="18"/>
      <c r="AF147" s="18"/>
      <c r="AG147" s="18"/>
      <c r="AH147" s="19"/>
      <c r="AI147" s="17">
        <f t="shared" ref="AI147" si="645">SUM(AI145:AM146)</f>
        <v>73728</v>
      </c>
      <c r="AJ147" s="18"/>
      <c r="AK147" s="18"/>
      <c r="AL147" s="18"/>
      <c r="AM147" s="19"/>
      <c r="AN147" s="17">
        <f t="shared" ref="AN147" si="646">SUM(AN145:AR146)</f>
        <v>48965</v>
      </c>
      <c r="AO147" s="18"/>
      <c r="AP147" s="18"/>
      <c r="AQ147" s="18"/>
      <c r="AR147" s="19"/>
      <c r="AS147" s="17">
        <f t="shared" ref="AS147" si="647">SUM(AS145:AW146)</f>
        <v>63096</v>
      </c>
      <c r="AT147" s="18"/>
      <c r="AU147" s="18"/>
      <c r="AV147" s="18"/>
      <c r="AW147" s="19"/>
      <c r="AX147" s="17">
        <f t="shared" ref="AX147" si="648">SUM(AX145:BB146)</f>
        <v>55914</v>
      </c>
      <c r="AY147" s="18"/>
      <c r="AZ147" s="18"/>
      <c r="BA147" s="18"/>
      <c r="BB147" s="19"/>
      <c r="BC147" s="17">
        <f t="shared" ref="BC147" si="649">SUM(BC145:BG146)</f>
        <v>41938</v>
      </c>
      <c r="BD147" s="18"/>
      <c r="BE147" s="18"/>
      <c r="BF147" s="18"/>
      <c r="BG147" s="19"/>
      <c r="BH147" s="17">
        <f t="shared" ref="BH147" si="650">SUM(BH145:BL146)</f>
        <v>43175</v>
      </c>
      <c r="BI147" s="18"/>
      <c r="BJ147" s="18"/>
      <c r="BK147" s="18"/>
      <c r="BL147" s="19"/>
      <c r="BM147" s="17">
        <f t="shared" ref="BM147" si="651">SUM(BM145:BQ146)</f>
        <v>41040</v>
      </c>
      <c r="BN147" s="18"/>
      <c r="BO147" s="18"/>
      <c r="BP147" s="18"/>
      <c r="BQ147" s="19"/>
      <c r="BR147" s="96">
        <f t="shared" ref="BR147" si="652">SUM(BR145:BV146)</f>
        <v>565026</v>
      </c>
      <c r="BS147" s="97"/>
      <c r="BT147" s="97"/>
      <c r="BU147" s="97"/>
      <c r="BV147" s="98"/>
      <c r="BW147" s="17">
        <f t="shared" ref="BW147" si="653">SUM(BW145:CA146)</f>
        <v>37142</v>
      </c>
      <c r="BX147" s="18"/>
      <c r="BY147" s="18"/>
      <c r="BZ147" s="18"/>
      <c r="CA147" s="19"/>
      <c r="CB147" s="17">
        <f t="shared" ref="CB147" si="654">SUM(CB145:CF146)</f>
        <v>36366</v>
      </c>
      <c r="CC147" s="18"/>
      <c r="CD147" s="18"/>
      <c r="CE147" s="18"/>
      <c r="CF147" s="19"/>
      <c r="CG147" s="17">
        <f t="shared" ref="CG147" si="655">SUM(CG145:CK146)</f>
        <v>0</v>
      </c>
      <c r="CH147" s="18"/>
      <c r="CI147" s="18"/>
      <c r="CJ147" s="18"/>
      <c r="CK147" s="19"/>
      <c r="CL147" s="27">
        <f t="shared" si="526"/>
        <v>517926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17669</v>
      </c>
      <c r="BN148" s="15"/>
      <c r="BO148" s="15"/>
      <c r="BP148" s="15"/>
      <c r="BQ148" s="16"/>
      <c r="BR148" s="34">
        <f t="shared" ref="BR148:BR149" si="656">SUM(J148:BQ148)</f>
        <v>251431</v>
      </c>
      <c r="BS148" s="35"/>
      <c r="BT148" s="35"/>
      <c r="BU148" s="35"/>
      <c r="BV148" s="36"/>
      <c r="BW148" s="14">
        <v>16221</v>
      </c>
      <c r="BX148" s="15"/>
      <c r="BY148" s="15"/>
      <c r="BZ148" s="15"/>
      <c r="CA148" s="16"/>
      <c r="CB148" s="14">
        <v>16341</v>
      </c>
      <c r="CC148" s="15"/>
      <c r="CD148" s="15"/>
      <c r="CE148" s="15"/>
      <c r="CF148" s="16"/>
      <c r="CG148" s="14"/>
      <c r="CH148" s="15"/>
      <c r="CI148" s="15"/>
      <c r="CJ148" s="15"/>
      <c r="CK148" s="16"/>
      <c r="CL148" s="14">
        <f t="shared" si="526"/>
        <v>233245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7">
        <v>0</v>
      </c>
      <c r="K149" s="8"/>
      <c r="L149" s="8"/>
      <c r="M149" s="8"/>
      <c r="N149" s="9"/>
      <c r="O149" s="7">
        <v>478</v>
      </c>
      <c r="P149" s="8"/>
      <c r="Q149" s="8"/>
      <c r="R149" s="8"/>
      <c r="S149" s="9"/>
      <c r="T149" s="7">
        <v>682</v>
      </c>
      <c r="U149" s="8"/>
      <c r="V149" s="8"/>
      <c r="W149" s="8"/>
      <c r="X149" s="9"/>
      <c r="Y149" s="7">
        <v>0</v>
      </c>
      <c r="Z149" s="8"/>
      <c r="AA149" s="8"/>
      <c r="AB149" s="8"/>
      <c r="AC149" s="9"/>
      <c r="AD149" s="7">
        <v>0</v>
      </c>
      <c r="AE149" s="8"/>
      <c r="AF149" s="8"/>
      <c r="AG149" s="8"/>
      <c r="AH149" s="9"/>
      <c r="AI149" s="7">
        <v>362</v>
      </c>
      <c r="AJ149" s="8"/>
      <c r="AK149" s="8"/>
      <c r="AL149" s="8"/>
      <c r="AM149" s="9"/>
      <c r="AN149" s="7">
        <v>0</v>
      </c>
      <c r="AO149" s="8"/>
      <c r="AP149" s="8"/>
      <c r="AQ149" s="8"/>
      <c r="AR149" s="9"/>
      <c r="AS149" s="7">
        <v>184</v>
      </c>
      <c r="AT149" s="8"/>
      <c r="AU149" s="8"/>
      <c r="AV149" s="8"/>
      <c r="AW149" s="9"/>
      <c r="AX149" s="7">
        <v>0</v>
      </c>
      <c r="AY149" s="8"/>
      <c r="AZ149" s="8"/>
      <c r="BA149" s="8"/>
      <c r="BB149" s="9"/>
      <c r="BC149" s="7">
        <v>500</v>
      </c>
      <c r="BD149" s="8"/>
      <c r="BE149" s="8"/>
      <c r="BF149" s="8"/>
      <c r="BG149" s="9"/>
      <c r="BH149" s="7">
        <v>562</v>
      </c>
      <c r="BI149" s="8"/>
      <c r="BJ149" s="8"/>
      <c r="BK149" s="8"/>
      <c r="BL149" s="9"/>
      <c r="BM149" s="7">
        <v>0</v>
      </c>
      <c r="BN149" s="8"/>
      <c r="BO149" s="8"/>
      <c r="BP149" s="8"/>
      <c r="BQ149" s="9"/>
      <c r="BR149" s="37">
        <f t="shared" si="656"/>
        <v>2768</v>
      </c>
      <c r="BS149" s="38"/>
      <c r="BT149" s="38"/>
      <c r="BU149" s="38"/>
      <c r="BV149" s="39"/>
      <c r="BW149" s="7">
        <v>1269</v>
      </c>
      <c r="BX149" s="8"/>
      <c r="BY149" s="8"/>
      <c r="BZ149" s="8"/>
      <c r="CA149" s="9"/>
      <c r="CB149" s="7">
        <v>1851</v>
      </c>
      <c r="CC149" s="8"/>
      <c r="CD149" s="8"/>
      <c r="CE149" s="8"/>
      <c r="CF149" s="9"/>
      <c r="CG149" s="7"/>
      <c r="CH149" s="8"/>
      <c r="CI149" s="8"/>
      <c r="CJ149" s="8"/>
      <c r="CK149" s="9"/>
      <c r="CL149" s="7">
        <f t="shared" si="526"/>
        <v>4728</v>
      </c>
      <c r="CM149" s="8"/>
      <c r="CN149" s="8"/>
      <c r="CO149" s="8"/>
      <c r="CP149" s="9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657">SUM(J148:N149)</f>
        <v>16038</v>
      </c>
      <c r="K150" s="18"/>
      <c r="L150" s="18"/>
      <c r="M150" s="18"/>
      <c r="N150" s="19"/>
      <c r="O150" s="17">
        <f t="shared" ref="O150" si="658">SUM(O148:S149)</f>
        <v>15325</v>
      </c>
      <c r="P150" s="18"/>
      <c r="Q150" s="18"/>
      <c r="R150" s="18"/>
      <c r="S150" s="19"/>
      <c r="T150" s="17">
        <f t="shared" ref="T150" si="659">SUM(T148:X149)</f>
        <v>20545</v>
      </c>
      <c r="U150" s="18"/>
      <c r="V150" s="18"/>
      <c r="W150" s="18"/>
      <c r="X150" s="19"/>
      <c r="Y150" s="17">
        <f t="shared" ref="Y150" si="660">SUM(Y148:AC149)</f>
        <v>18175</v>
      </c>
      <c r="Z150" s="18"/>
      <c r="AA150" s="18"/>
      <c r="AB150" s="18"/>
      <c r="AC150" s="19"/>
      <c r="AD150" s="17">
        <f t="shared" ref="AD150" si="661">SUM(AD148:AH149)</f>
        <v>20987</v>
      </c>
      <c r="AE150" s="18"/>
      <c r="AF150" s="18"/>
      <c r="AG150" s="18"/>
      <c r="AH150" s="19"/>
      <c r="AI150" s="17">
        <f t="shared" ref="AI150" si="662">SUM(AI148:AM149)</f>
        <v>21651</v>
      </c>
      <c r="AJ150" s="18"/>
      <c r="AK150" s="18"/>
      <c r="AL150" s="18"/>
      <c r="AM150" s="19"/>
      <c r="AN150" s="17">
        <f t="shared" ref="AN150" si="663">SUM(AN148:AR149)</f>
        <v>25063</v>
      </c>
      <c r="AO150" s="18"/>
      <c r="AP150" s="18"/>
      <c r="AQ150" s="18"/>
      <c r="AR150" s="19"/>
      <c r="AS150" s="17">
        <f t="shared" ref="AS150" si="664">SUM(AS148:AW149)</f>
        <v>26342</v>
      </c>
      <c r="AT150" s="18"/>
      <c r="AU150" s="18"/>
      <c r="AV150" s="18"/>
      <c r="AW150" s="19"/>
      <c r="AX150" s="17">
        <f t="shared" ref="AX150" si="665">SUM(AX148:BB149)</f>
        <v>23061</v>
      </c>
      <c r="AY150" s="18"/>
      <c r="AZ150" s="18"/>
      <c r="BA150" s="18"/>
      <c r="BB150" s="19"/>
      <c r="BC150" s="17">
        <f t="shared" ref="BC150" si="666">SUM(BC148:BG149)</f>
        <v>24815</v>
      </c>
      <c r="BD150" s="18"/>
      <c r="BE150" s="18"/>
      <c r="BF150" s="18"/>
      <c r="BG150" s="19"/>
      <c r="BH150" s="17">
        <f t="shared" ref="BH150" si="667">SUM(BH148:BL149)</f>
        <v>24528</v>
      </c>
      <c r="BI150" s="18"/>
      <c r="BJ150" s="18"/>
      <c r="BK150" s="18"/>
      <c r="BL150" s="19"/>
      <c r="BM150" s="17">
        <f t="shared" ref="BM150" si="668">SUM(BM148:BQ149)</f>
        <v>17669</v>
      </c>
      <c r="BN150" s="18"/>
      <c r="BO150" s="18"/>
      <c r="BP150" s="18"/>
      <c r="BQ150" s="19"/>
      <c r="BR150" s="31">
        <f t="shared" ref="BR150" si="669">SUM(BR148:BV149)</f>
        <v>254199</v>
      </c>
      <c r="BS150" s="32"/>
      <c r="BT150" s="32"/>
      <c r="BU150" s="32"/>
      <c r="BV150" s="33"/>
      <c r="BW150" s="17">
        <f>SUM(BW148:CA149)</f>
        <v>17490</v>
      </c>
      <c r="BX150" s="18"/>
      <c r="BY150" s="18"/>
      <c r="BZ150" s="18"/>
      <c r="CA150" s="19"/>
      <c r="CB150" s="17">
        <f t="shared" ref="CB150" si="670">SUM(CB148:CF149)</f>
        <v>18192</v>
      </c>
      <c r="CC150" s="18"/>
      <c r="CD150" s="18"/>
      <c r="CE150" s="18"/>
      <c r="CF150" s="19"/>
      <c r="CG150" s="17">
        <f t="shared" ref="CG150" si="671">SUM(CG148:CK149)</f>
        <v>0</v>
      </c>
      <c r="CH150" s="18"/>
      <c r="CI150" s="18"/>
      <c r="CJ150" s="18"/>
      <c r="CK150" s="19"/>
      <c r="CL150" s="27">
        <f t="shared" si="526"/>
        <v>237973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672">SUM(J151:BQ151)</f>
        <v>31228</v>
      </c>
      <c r="BS151" s="35"/>
      <c r="BT151" s="35"/>
      <c r="BU151" s="35"/>
      <c r="BV151" s="36"/>
      <c r="BW151" s="14">
        <v>2493</v>
      </c>
      <c r="BX151" s="15"/>
      <c r="BY151" s="15"/>
      <c r="BZ151" s="15"/>
      <c r="CA151" s="16"/>
      <c r="CB151" s="14">
        <v>1901</v>
      </c>
      <c r="CC151" s="15"/>
      <c r="CD151" s="15"/>
      <c r="CE151" s="15"/>
      <c r="CF151" s="16"/>
      <c r="CG151" s="14"/>
      <c r="CH151" s="15"/>
      <c r="CI151" s="15"/>
      <c r="CJ151" s="15"/>
      <c r="CK151" s="16"/>
      <c r="CL151" s="14">
        <f t="shared" si="526"/>
        <v>28602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>
        <v>0</v>
      </c>
      <c r="AT152" s="8"/>
      <c r="AU152" s="8"/>
      <c r="AV152" s="8"/>
      <c r="AW152" s="9"/>
      <c r="AX152" s="7">
        <v>0</v>
      </c>
      <c r="AY152" s="8"/>
      <c r="AZ152" s="8"/>
      <c r="BA152" s="8"/>
      <c r="BB152" s="9"/>
      <c r="BC152" s="7">
        <v>0</v>
      </c>
      <c r="BD152" s="8"/>
      <c r="BE152" s="8"/>
      <c r="BF152" s="8"/>
      <c r="BG152" s="9"/>
      <c r="BH152" s="7">
        <v>0</v>
      </c>
      <c r="BI152" s="8"/>
      <c r="BJ152" s="8"/>
      <c r="BK152" s="8"/>
      <c r="BL152" s="9"/>
      <c r="BM152" s="7">
        <v>0</v>
      </c>
      <c r="BN152" s="8"/>
      <c r="BO152" s="8"/>
      <c r="BP152" s="8"/>
      <c r="BQ152" s="9"/>
      <c r="BR152" s="37">
        <f t="shared" si="672"/>
        <v>0</v>
      </c>
      <c r="BS152" s="38"/>
      <c r="BT152" s="38"/>
      <c r="BU152" s="38"/>
      <c r="BV152" s="39"/>
      <c r="BW152" s="7">
        <v>0</v>
      </c>
      <c r="BX152" s="8"/>
      <c r="BY152" s="8"/>
      <c r="BZ152" s="8"/>
      <c r="CA152" s="9"/>
      <c r="CB152" s="7">
        <v>0</v>
      </c>
      <c r="CC152" s="8"/>
      <c r="CD152" s="8"/>
      <c r="CE152" s="8"/>
      <c r="CF152" s="9"/>
      <c r="CG152" s="7"/>
      <c r="CH152" s="8"/>
      <c r="CI152" s="8"/>
      <c r="CJ152" s="8"/>
      <c r="CK152" s="9"/>
      <c r="CL152" s="7">
        <f t="shared" si="526"/>
        <v>0</v>
      </c>
      <c r="CM152" s="8"/>
      <c r="CN152" s="8"/>
      <c r="CO152" s="8"/>
      <c r="CP152" s="9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673">SUM(J151:N152)</f>
        <v>3976</v>
      </c>
      <c r="K153" s="18"/>
      <c r="L153" s="18"/>
      <c r="M153" s="18"/>
      <c r="N153" s="19"/>
      <c r="O153" s="17">
        <f t="shared" ref="O153" si="674">SUM(O151:S152)</f>
        <v>1320</v>
      </c>
      <c r="P153" s="18"/>
      <c r="Q153" s="18"/>
      <c r="R153" s="18"/>
      <c r="S153" s="19"/>
      <c r="T153" s="17">
        <f t="shared" ref="T153" si="675">SUM(T151:X152)</f>
        <v>1724</v>
      </c>
      <c r="U153" s="18"/>
      <c r="V153" s="18"/>
      <c r="W153" s="18"/>
      <c r="X153" s="19"/>
      <c r="Y153" s="17">
        <f t="shared" ref="Y153" si="676">SUM(Y151:AC152)</f>
        <v>2193</v>
      </c>
      <c r="Z153" s="18"/>
      <c r="AA153" s="18"/>
      <c r="AB153" s="18"/>
      <c r="AC153" s="19"/>
      <c r="AD153" s="17">
        <f t="shared" ref="AD153" si="677">SUM(AD151:AH152)</f>
        <v>1772</v>
      </c>
      <c r="AE153" s="18"/>
      <c r="AF153" s="18"/>
      <c r="AG153" s="18"/>
      <c r="AH153" s="19"/>
      <c r="AI153" s="17">
        <f t="shared" ref="AI153" si="678">SUM(AI151:AM152)</f>
        <v>1831</v>
      </c>
      <c r="AJ153" s="18"/>
      <c r="AK153" s="18"/>
      <c r="AL153" s="18"/>
      <c r="AM153" s="19"/>
      <c r="AN153" s="17">
        <f t="shared" ref="AN153" si="679">SUM(AN151:AR152)</f>
        <v>1844</v>
      </c>
      <c r="AO153" s="18"/>
      <c r="AP153" s="18"/>
      <c r="AQ153" s="18"/>
      <c r="AR153" s="19"/>
      <c r="AS153" s="17">
        <f t="shared" ref="AS153" si="680">SUM(AS151:AW152)</f>
        <v>2896</v>
      </c>
      <c r="AT153" s="18"/>
      <c r="AU153" s="18"/>
      <c r="AV153" s="18"/>
      <c r="AW153" s="19"/>
      <c r="AX153" s="17">
        <f t="shared" ref="AX153" si="681">SUM(AX151:BB152)</f>
        <v>2346</v>
      </c>
      <c r="AY153" s="18"/>
      <c r="AZ153" s="18"/>
      <c r="BA153" s="18"/>
      <c r="BB153" s="19"/>
      <c r="BC153" s="17">
        <f t="shared" ref="BC153" si="682">SUM(BC151:BG152)</f>
        <v>3042</v>
      </c>
      <c r="BD153" s="18"/>
      <c r="BE153" s="18"/>
      <c r="BF153" s="18"/>
      <c r="BG153" s="19"/>
      <c r="BH153" s="17">
        <f t="shared" ref="BH153" si="683">SUM(BH151:BL152)</f>
        <v>2182</v>
      </c>
      <c r="BI153" s="18"/>
      <c r="BJ153" s="18"/>
      <c r="BK153" s="18"/>
      <c r="BL153" s="19"/>
      <c r="BM153" s="17">
        <f t="shared" ref="BM153" si="684">SUM(BM151:BQ152)</f>
        <v>6102</v>
      </c>
      <c r="BN153" s="18"/>
      <c r="BO153" s="18"/>
      <c r="BP153" s="18"/>
      <c r="BQ153" s="19"/>
      <c r="BR153" s="96">
        <f t="shared" ref="BR153" si="685">SUM(BR151:BV152)</f>
        <v>31228</v>
      </c>
      <c r="BS153" s="97"/>
      <c r="BT153" s="97"/>
      <c r="BU153" s="97"/>
      <c r="BV153" s="98"/>
      <c r="BW153" s="17">
        <f t="shared" ref="BW153" si="686">SUM(BW151:CA152)</f>
        <v>2493</v>
      </c>
      <c r="BX153" s="18"/>
      <c r="BY153" s="18"/>
      <c r="BZ153" s="18"/>
      <c r="CA153" s="19"/>
      <c r="CB153" s="17">
        <f t="shared" ref="CB153" si="687">SUM(CB151:CF152)</f>
        <v>1901</v>
      </c>
      <c r="CC153" s="18"/>
      <c r="CD153" s="18"/>
      <c r="CE153" s="18"/>
      <c r="CF153" s="19"/>
      <c r="CG153" s="17">
        <f t="shared" ref="CG153" si="688">SUM(CG151:CK152)</f>
        <v>0</v>
      </c>
      <c r="CH153" s="18"/>
      <c r="CI153" s="18"/>
      <c r="CJ153" s="18"/>
      <c r="CK153" s="19"/>
      <c r="CL153" s="27">
        <f t="shared" si="526"/>
        <v>28602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689">SUM(J154:BQ154)</f>
        <v>236126</v>
      </c>
      <c r="BS154" s="35"/>
      <c r="BT154" s="35"/>
      <c r="BU154" s="35"/>
      <c r="BV154" s="36"/>
      <c r="BW154" s="14">
        <v>21726</v>
      </c>
      <c r="BX154" s="15"/>
      <c r="BY154" s="15"/>
      <c r="BZ154" s="15"/>
      <c r="CA154" s="16"/>
      <c r="CB154" s="14">
        <v>19793</v>
      </c>
      <c r="CC154" s="15"/>
      <c r="CD154" s="15"/>
      <c r="CE154" s="15"/>
      <c r="CF154" s="16"/>
      <c r="CG154" s="14"/>
      <c r="CH154" s="15"/>
      <c r="CI154" s="15"/>
      <c r="CJ154" s="15"/>
      <c r="CK154" s="16"/>
      <c r="CL154" s="14">
        <f t="shared" si="526"/>
        <v>213154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>
        <v>0</v>
      </c>
      <c r="AT155" s="8"/>
      <c r="AU155" s="8"/>
      <c r="AV155" s="8"/>
      <c r="AW155" s="9"/>
      <c r="AX155" s="7">
        <v>0</v>
      </c>
      <c r="AY155" s="8"/>
      <c r="AZ155" s="8"/>
      <c r="BA155" s="8"/>
      <c r="BB155" s="9"/>
      <c r="BC155" s="7"/>
      <c r="BD155" s="8"/>
      <c r="BE155" s="8"/>
      <c r="BF155" s="8"/>
      <c r="BG155" s="9"/>
      <c r="BH155" s="7">
        <v>0</v>
      </c>
      <c r="BI155" s="8"/>
      <c r="BJ155" s="8"/>
      <c r="BK155" s="8"/>
      <c r="BL155" s="9"/>
      <c r="BM155" s="7">
        <v>0</v>
      </c>
      <c r="BN155" s="8"/>
      <c r="BO155" s="8"/>
      <c r="BP155" s="8"/>
      <c r="BQ155" s="9"/>
      <c r="BR155" s="37">
        <f t="shared" si="689"/>
        <v>0</v>
      </c>
      <c r="BS155" s="38"/>
      <c r="BT155" s="38"/>
      <c r="BU155" s="38"/>
      <c r="BV155" s="39"/>
      <c r="BW155" s="7">
        <v>0</v>
      </c>
      <c r="BX155" s="8"/>
      <c r="BY155" s="8"/>
      <c r="BZ155" s="8"/>
      <c r="CA155" s="9"/>
      <c r="CB155" s="7">
        <v>0</v>
      </c>
      <c r="CC155" s="8"/>
      <c r="CD155" s="8"/>
      <c r="CE155" s="8"/>
      <c r="CF155" s="9"/>
      <c r="CG155" s="7"/>
      <c r="CH155" s="8"/>
      <c r="CI155" s="8"/>
      <c r="CJ155" s="8"/>
      <c r="CK155" s="9"/>
      <c r="CL155" s="7">
        <f t="shared" si="526"/>
        <v>0</v>
      </c>
      <c r="CM155" s="8"/>
      <c r="CN155" s="8"/>
      <c r="CO155" s="8"/>
      <c r="CP155" s="9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690">SUM(J154:N155)</f>
        <v>21275</v>
      </c>
      <c r="K156" s="18"/>
      <c r="L156" s="18"/>
      <c r="M156" s="18"/>
      <c r="N156" s="19"/>
      <c r="O156" s="17">
        <f t="shared" ref="O156" si="691">SUM(O154:S155)</f>
        <v>19737</v>
      </c>
      <c r="P156" s="18"/>
      <c r="Q156" s="18"/>
      <c r="R156" s="18"/>
      <c r="S156" s="19"/>
      <c r="T156" s="17">
        <f t="shared" ref="T156" si="692">SUM(T154:X155)</f>
        <v>23479</v>
      </c>
      <c r="U156" s="18"/>
      <c r="V156" s="18"/>
      <c r="W156" s="18"/>
      <c r="X156" s="19"/>
      <c r="Y156" s="17">
        <f t="shared" ref="Y156" si="693">SUM(Y154:AC155)</f>
        <v>21376</v>
      </c>
      <c r="Z156" s="18"/>
      <c r="AA156" s="18"/>
      <c r="AB156" s="18"/>
      <c r="AC156" s="19"/>
      <c r="AD156" s="17">
        <f t="shared" ref="AD156" si="694">SUM(AD154:AH155)</f>
        <v>8411</v>
      </c>
      <c r="AE156" s="18"/>
      <c r="AF156" s="18"/>
      <c r="AG156" s="18"/>
      <c r="AH156" s="19"/>
      <c r="AI156" s="17">
        <f t="shared" ref="AI156" si="695">SUM(AI154:AM155)</f>
        <v>0</v>
      </c>
      <c r="AJ156" s="18"/>
      <c r="AK156" s="18"/>
      <c r="AL156" s="18"/>
      <c r="AM156" s="19"/>
      <c r="AN156" s="17">
        <f t="shared" ref="AN156" si="696">SUM(AN154:AR155)</f>
        <v>20346</v>
      </c>
      <c r="AO156" s="18"/>
      <c r="AP156" s="18"/>
      <c r="AQ156" s="18"/>
      <c r="AR156" s="19"/>
      <c r="AS156" s="17">
        <f t="shared" ref="AS156" si="697">SUM(AS154:AW155)</f>
        <v>28665</v>
      </c>
      <c r="AT156" s="18"/>
      <c r="AU156" s="18"/>
      <c r="AV156" s="18"/>
      <c r="AW156" s="19"/>
      <c r="AX156" s="17">
        <f t="shared" ref="AX156" si="698">SUM(AX154:BB155)</f>
        <v>24095</v>
      </c>
      <c r="AY156" s="18"/>
      <c r="AZ156" s="18"/>
      <c r="BA156" s="18"/>
      <c r="BB156" s="19"/>
      <c r="BC156" s="17">
        <f t="shared" ref="BC156" si="699">SUM(BC154:BG155)</f>
        <v>23902</v>
      </c>
      <c r="BD156" s="18"/>
      <c r="BE156" s="18"/>
      <c r="BF156" s="18"/>
      <c r="BG156" s="19"/>
      <c r="BH156" s="17">
        <f t="shared" ref="BH156" si="700">SUM(BH154:BL155)</f>
        <v>23246</v>
      </c>
      <c r="BI156" s="18"/>
      <c r="BJ156" s="18"/>
      <c r="BK156" s="18"/>
      <c r="BL156" s="19"/>
      <c r="BM156" s="17">
        <f t="shared" ref="BM156" si="701">SUM(BM154:BQ155)</f>
        <v>21594</v>
      </c>
      <c r="BN156" s="18"/>
      <c r="BO156" s="18"/>
      <c r="BP156" s="18"/>
      <c r="BQ156" s="19"/>
      <c r="BR156" s="31">
        <f t="shared" ref="BR156" si="702">SUM(BR154:BV155)</f>
        <v>236126</v>
      </c>
      <c r="BS156" s="32"/>
      <c r="BT156" s="32"/>
      <c r="BU156" s="32"/>
      <c r="BV156" s="33"/>
      <c r="BW156" s="17">
        <f t="shared" ref="BW156" si="703">SUM(BW154:CA155)</f>
        <v>21726</v>
      </c>
      <c r="BX156" s="18"/>
      <c r="BY156" s="18"/>
      <c r="BZ156" s="18"/>
      <c r="CA156" s="19"/>
      <c r="CB156" s="17">
        <f t="shared" ref="CB156" si="704">SUM(CB154:CF155)</f>
        <v>19793</v>
      </c>
      <c r="CC156" s="18"/>
      <c r="CD156" s="18"/>
      <c r="CE156" s="18"/>
      <c r="CF156" s="19"/>
      <c r="CG156" s="17">
        <f t="shared" ref="CG156" si="705">SUM(CG154:CK155)</f>
        <v>0</v>
      </c>
      <c r="CH156" s="18"/>
      <c r="CI156" s="18"/>
      <c r="CJ156" s="18"/>
      <c r="CK156" s="19"/>
      <c r="CL156" s="27">
        <f t="shared" si="526"/>
        <v>213154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706">SUM(J157:BQ157)</f>
        <v>408465</v>
      </c>
      <c r="BS157" s="35"/>
      <c r="BT157" s="35"/>
      <c r="BU157" s="35"/>
      <c r="BV157" s="36"/>
      <c r="BW157" s="14">
        <v>40090</v>
      </c>
      <c r="BX157" s="15"/>
      <c r="BY157" s="15"/>
      <c r="BZ157" s="15"/>
      <c r="CA157" s="16"/>
      <c r="CB157" s="14">
        <v>39629</v>
      </c>
      <c r="CC157" s="15"/>
      <c r="CD157" s="15"/>
      <c r="CE157" s="15"/>
      <c r="CF157" s="16"/>
      <c r="CG157" s="14"/>
      <c r="CH157" s="15"/>
      <c r="CI157" s="15"/>
      <c r="CJ157" s="15"/>
      <c r="CK157" s="16"/>
      <c r="CL157" s="14">
        <f t="shared" si="526"/>
        <v>371782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>
        <v>0</v>
      </c>
      <c r="AT158" s="8"/>
      <c r="AU158" s="8"/>
      <c r="AV158" s="8"/>
      <c r="AW158" s="9"/>
      <c r="AX158" s="7">
        <v>0</v>
      </c>
      <c r="AY158" s="8"/>
      <c r="AZ158" s="8"/>
      <c r="BA158" s="8"/>
      <c r="BB158" s="9"/>
      <c r="BC158" s="7">
        <v>0</v>
      </c>
      <c r="BD158" s="8"/>
      <c r="BE158" s="8"/>
      <c r="BF158" s="8"/>
      <c r="BG158" s="9"/>
      <c r="BH158" s="7">
        <v>0</v>
      </c>
      <c r="BI158" s="8"/>
      <c r="BJ158" s="8"/>
      <c r="BK158" s="8"/>
      <c r="BL158" s="9"/>
      <c r="BM158" s="7">
        <v>0</v>
      </c>
      <c r="BN158" s="8"/>
      <c r="BO158" s="8"/>
      <c r="BP158" s="8"/>
      <c r="BQ158" s="9"/>
      <c r="BR158" s="37">
        <f t="shared" si="706"/>
        <v>0</v>
      </c>
      <c r="BS158" s="38"/>
      <c r="BT158" s="38"/>
      <c r="BU158" s="38"/>
      <c r="BV158" s="39"/>
      <c r="BW158" s="7">
        <v>0</v>
      </c>
      <c r="BX158" s="8"/>
      <c r="BY158" s="8"/>
      <c r="BZ158" s="8"/>
      <c r="CA158" s="9"/>
      <c r="CB158" s="7">
        <v>0</v>
      </c>
      <c r="CC158" s="8"/>
      <c r="CD158" s="8"/>
      <c r="CE158" s="8"/>
      <c r="CF158" s="9"/>
      <c r="CG158" s="7"/>
      <c r="CH158" s="8"/>
      <c r="CI158" s="8"/>
      <c r="CJ158" s="8"/>
      <c r="CK158" s="9"/>
      <c r="CL158" s="7">
        <f t="shared" si="526"/>
        <v>0</v>
      </c>
      <c r="CM158" s="8"/>
      <c r="CN158" s="8"/>
      <c r="CO158" s="8"/>
      <c r="CP158" s="9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707">SUM(J157:N158)</f>
        <v>38371</v>
      </c>
      <c r="K159" s="18"/>
      <c r="L159" s="18"/>
      <c r="M159" s="18"/>
      <c r="N159" s="19"/>
      <c r="O159" s="17">
        <f t="shared" ref="O159" si="708">SUM(O157:S158)</f>
        <v>33215</v>
      </c>
      <c r="P159" s="18"/>
      <c r="Q159" s="18"/>
      <c r="R159" s="18"/>
      <c r="S159" s="19"/>
      <c r="T159" s="17">
        <f t="shared" ref="T159" si="709">SUM(T157:X158)</f>
        <v>44816</v>
      </c>
      <c r="U159" s="18"/>
      <c r="V159" s="18"/>
      <c r="W159" s="18"/>
      <c r="X159" s="19"/>
      <c r="Y159" s="17">
        <f t="shared" ref="Y159" si="710">SUM(Y157:AC158)</f>
        <v>39390</v>
      </c>
      <c r="Z159" s="18"/>
      <c r="AA159" s="18"/>
      <c r="AB159" s="18"/>
      <c r="AC159" s="19"/>
      <c r="AD159" s="17">
        <f t="shared" ref="AD159" si="711">SUM(AD157:AH158)</f>
        <v>9433</v>
      </c>
      <c r="AE159" s="18"/>
      <c r="AF159" s="18"/>
      <c r="AG159" s="18"/>
      <c r="AH159" s="19"/>
      <c r="AI159" s="17">
        <f t="shared" ref="AI159" si="712">SUM(AI157:AM158)</f>
        <v>0</v>
      </c>
      <c r="AJ159" s="18"/>
      <c r="AK159" s="18"/>
      <c r="AL159" s="18"/>
      <c r="AM159" s="19"/>
      <c r="AN159" s="17">
        <f t="shared" ref="AN159" si="713">SUM(AN157:AR158)</f>
        <v>32641</v>
      </c>
      <c r="AO159" s="18"/>
      <c r="AP159" s="18"/>
      <c r="AQ159" s="18"/>
      <c r="AR159" s="19"/>
      <c r="AS159" s="17">
        <f t="shared" ref="AS159" si="714">SUM(AS157:AW158)</f>
        <v>35026</v>
      </c>
      <c r="AT159" s="18"/>
      <c r="AU159" s="18"/>
      <c r="AV159" s="18"/>
      <c r="AW159" s="19"/>
      <c r="AX159" s="17">
        <f t="shared" ref="AX159" si="715">SUM(AX157:BB158)</f>
        <v>41136</v>
      </c>
      <c r="AY159" s="18"/>
      <c r="AZ159" s="18"/>
      <c r="BA159" s="18"/>
      <c r="BB159" s="19"/>
      <c r="BC159" s="17">
        <f t="shared" ref="BC159" si="716">SUM(BC157:BG158)</f>
        <v>48255</v>
      </c>
      <c r="BD159" s="18"/>
      <c r="BE159" s="18"/>
      <c r="BF159" s="18"/>
      <c r="BG159" s="19"/>
      <c r="BH159" s="17">
        <f t="shared" ref="BH159" si="717">SUM(BH157:BL158)</f>
        <v>44784</v>
      </c>
      <c r="BI159" s="18"/>
      <c r="BJ159" s="18"/>
      <c r="BK159" s="18"/>
      <c r="BL159" s="19"/>
      <c r="BM159" s="17">
        <f t="shared" ref="BM159" si="718">SUM(BM157:BQ158)</f>
        <v>41398</v>
      </c>
      <c r="BN159" s="18"/>
      <c r="BO159" s="18"/>
      <c r="BP159" s="18"/>
      <c r="BQ159" s="19"/>
      <c r="BR159" s="96">
        <f t="shared" ref="BR159" si="719">SUM(BR157:BV158)</f>
        <v>408465</v>
      </c>
      <c r="BS159" s="97"/>
      <c r="BT159" s="97"/>
      <c r="BU159" s="97"/>
      <c r="BV159" s="98"/>
      <c r="BW159" s="17">
        <f t="shared" ref="BW159" si="720">SUM(BW157:CA158)</f>
        <v>40090</v>
      </c>
      <c r="BX159" s="18"/>
      <c r="BY159" s="18"/>
      <c r="BZ159" s="18"/>
      <c r="CA159" s="19"/>
      <c r="CB159" s="17">
        <f t="shared" ref="CB159" si="721">SUM(CB157:CF158)</f>
        <v>39629</v>
      </c>
      <c r="CC159" s="18"/>
      <c r="CD159" s="18"/>
      <c r="CE159" s="18"/>
      <c r="CF159" s="19"/>
      <c r="CG159" s="17">
        <f t="shared" ref="CG159" si="722">SUM(CG157:CK158)</f>
        <v>0</v>
      </c>
      <c r="CH159" s="18"/>
      <c r="CI159" s="18"/>
      <c r="CJ159" s="18"/>
      <c r="CK159" s="19"/>
      <c r="CL159" s="27">
        <f t="shared" si="526"/>
        <v>371782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723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724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5773937</v>
      </c>
      <c r="Z160" s="23"/>
      <c r="AA160" s="23"/>
      <c r="AB160" s="23"/>
      <c r="AC160" s="23"/>
      <c r="AD160" s="23">
        <f t="shared" ref="AD160:BC165" si="725">SUM(AD166,AD172,AD189,AD195,AD201,AD207,AD213,AD219,AD225,AD231,AD242,AD248,AD183)</f>
        <v>6478158</v>
      </c>
      <c r="AE160" s="23"/>
      <c r="AF160" s="23"/>
      <c r="AG160" s="23"/>
      <c r="AH160" s="23"/>
      <c r="AI160" s="23">
        <f t="shared" ref="AI160" si="726">SUM(AI166,AI172,AI189,AI195,AI201,AI207,AI213,AI219,AI225,AI231,AI242,AI248,AI183)</f>
        <v>6169027</v>
      </c>
      <c r="AJ160" s="23"/>
      <c r="AK160" s="23"/>
      <c r="AL160" s="23"/>
      <c r="AM160" s="23"/>
      <c r="AN160" s="23">
        <f t="shared" ref="AN160" si="727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728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729">SUM(AX166,AX172,AX189,AX195,AX201,AX207,AX213,AX219,AX225,AX231,AX242,AX248,AX183)</f>
        <v>6834468</v>
      </c>
      <c r="AY160" s="23"/>
      <c r="AZ160" s="23"/>
      <c r="BA160" s="23"/>
      <c r="BB160" s="23"/>
      <c r="BC160" s="23">
        <f t="shared" ref="BC160" si="730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731">SUM(BH166,BH172,BH189,BH195,BH201,BH207,BH213,BH219,BH225,BH231,BH242,BH248,BH183)</f>
        <v>6722555</v>
      </c>
      <c r="BI160" s="23"/>
      <c r="BJ160" s="23"/>
      <c r="BK160" s="23"/>
      <c r="BL160" s="23"/>
      <c r="BM160" s="14">
        <f>SUM(BM166,BM172,BM183,BM189,BM195,BM201,BM207,BM213,BM219,BM225,BM231,BM242,BM248)</f>
        <v>6266235</v>
      </c>
      <c r="BN160" s="15"/>
      <c r="BO160" s="15"/>
      <c r="BP160" s="15"/>
      <c r="BQ160" s="16"/>
      <c r="BR160" s="34">
        <f t="shared" ref="BR160:BR161" si="732">SUM(J160:BQ160)</f>
        <v>78297998</v>
      </c>
      <c r="BS160" s="35"/>
      <c r="BT160" s="35"/>
      <c r="BU160" s="35"/>
      <c r="BV160" s="36"/>
      <c r="BW160" s="14">
        <f>SUM(BW166,BW172,BW183,BW189,BW195,BW201,BW207,BW213,BW219,BW225,BW231,BW242,BW248)</f>
        <v>5662941</v>
      </c>
      <c r="BX160" s="15"/>
      <c r="BY160" s="15"/>
      <c r="BZ160" s="15"/>
      <c r="CA160" s="16"/>
      <c r="CB160" s="14">
        <f>SUM(CB166,CB172,CB183,CB189,CB195,CB201,CB207,CB213,CB219,CB225,CB231,CB242,CB248)</f>
        <v>5605213</v>
      </c>
      <c r="CC160" s="15"/>
      <c r="CD160" s="15"/>
      <c r="CE160" s="15"/>
      <c r="CF160" s="16"/>
      <c r="CG160" s="14"/>
      <c r="CH160" s="15"/>
      <c r="CI160" s="15"/>
      <c r="CJ160" s="15"/>
      <c r="CK160" s="16"/>
      <c r="CL160" s="14">
        <f t="shared" si="526"/>
        <v>70886037</v>
      </c>
      <c r="CM160" s="15"/>
      <c r="CN160" s="15"/>
      <c r="CO160" s="15"/>
      <c r="CP160" s="1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733">SUM(J167,J173,J190,J196,J202,J208,J214,J220,J226,J232,J243,J249,J184)</f>
        <v>3923466</v>
      </c>
      <c r="K161" s="24"/>
      <c r="L161" s="24"/>
      <c r="M161" s="24"/>
      <c r="N161" s="24"/>
      <c r="O161" s="24">
        <f t="shared" ref="O161" si="734">SUM(O167,O173,O190,O196,O202,O208,O214,O220,O226,O232,O243,O249,O184)</f>
        <v>3699076</v>
      </c>
      <c r="P161" s="24"/>
      <c r="Q161" s="24"/>
      <c r="R161" s="24"/>
      <c r="S161" s="24"/>
      <c r="T161" s="24">
        <f t="shared" ref="T161" si="735">SUM(T167,T173,T190,T196,T202,T208,T214,T220,T226,T232,T243,T249,T184)</f>
        <v>4244032</v>
      </c>
      <c r="U161" s="24"/>
      <c r="V161" s="24"/>
      <c r="W161" s="24"/>
      <c r="X161" s="24"/>
      <c r="Y161" s="24">
        <f t="shared" ref="Y161:Y165" si="736">SUM(Y167,Y173,Y190,Y196,Y202,Y208,Y214,Y220,Y226,Y232,Y243,Y249,Y184)</f>
        <v>4021251</v>
      </c>
      <c r="Z161" s="24"/>
      <c r="AA161" s="24"/>
      <c r="AB161" s="24"/>
      <c r="AC161" s="24"/>
      <c r="AD161" s="24">
        <f t="shared" si="725"/>
        <v>3829159</v>
      </c>
      <c r="AE161" s="24"/>
      <c r="AF161" s="24"/>
      <c r="AG161" s="24"/>
      <c r="AH161" s="24"/>
      <c r="AI161" s="24">
        <f t="shared" si="725"/>
        <v>3771553</v>
      </c>
      <c r="AJ161" s="24"/>
      <c r="AK161" s="24"/>
      <c r="AL161" s="24"/>
      <c r="AM161" s="24"/>
      <c r="AN161" s="24">
        <f t="shared" si="725"/>
        <v>4174916</v>
      </c>
      <c r="AO161" s="24"/>
      <c r="AP161" s="24"/>
      <c r="AQ161" s="24"/>
      <c r="AR161" s="24"/>
      <c r="AS161" s="24">
        <f t="shared" si="725"/>
        <v>4484423</v>
      </c>
      <c r="AT161" s="24"/>
      <c r="AU161" s="24"/>
      <c r="AV161" s="24"/>
      <c r="AW161" s="24"/>
      <c r="AX161" s="24">
        <f t="shared" si="725"/>
        <v>4062350</v>
      </c>
      <c r="AY161" s="24"/>
      <c r="AZ161" s="24"/>
      <c r="BA161" s="24"/>
      <c r="BB161" s="24"/>
      <c r="BC161" s="24">
        <f t="shared" si="725"/>
        <v>4130756</v>
      </c>
      <c r="BD161" s="24"/>
      <c r="BE161" s="24"/>
      <c r="BF161" s="24"/>
      <c r="BG161" s="24"/>
      <c r="BH161" s="24">
        <f t="shared" ref="BH161" si="737">SUM(BH167,BH173,BH190,BH196,BH202,BH208,BH214,BH220,BH226,BH232,BH243,BH249,BH184)</f>
        <v>4063584</v>
      </c>
      <c r="BI161" s="24"/>
      <c r="BJ161" s="24"/>
      <c r="BK161" s="24"/>
      <c r="BL161" s="24"/>
      <c r="BM161" s="7">
        <f>SUM(BM167,BM173,BM184,BM190,BM196,BM202,BM208,BM214,BM220,BM226,BM232,BM243,BM249)</f>
        <v>4086374</v>
      </c>
      <c r="BN161" s="8"/>
      <c r="BO161" s="8"/>
      <c r="BP161" s="8"/>
      <c r="BQ161" s="9"/>
      <c r="BR161" s="37">
        <f t="shared" si="732"/>
        <v>48490940</v>
      </c>
      <c r="BS161" s="38"/>
      <c r="BT161" s="38"/>
      <c r="BU161" s="38"/>
      <c r="BV161" s="39"/>
      <c r="BW161" s="7">
        <f>SUM(BW167,BW173,BW184,BW190,BW196,BW202,BW208,BW214,BW220,BW226,BW232,BW243,BW249)</f>
        <v>4045383</v>
      </c>
      <c r="BX161" s="8"/>
      <c r="BY161" s="8"/>
      <c r="BZ161" s="8"/>
      <c r="CA161" s="9"/>
      <c r="CB161" s="7">
        <f>SUM(CB167,CB173,CB184,CB190,CB196,CB202,CB208,CB214,CB220,CB226,CB232,CB243,CB249)</f>
        <v>3933303</v>
      </c>
      <c r="CC161" s="8"/>
      <c r="CD161" s="8"/>
      <c r="CE161" s="8"/>
      <c r="CF161" s="9"/>
      <c r="CG161" s="7">
        <f>SUM(CG167,CG173,CG184,CG190,CG196,CG202,CG208,CG214,CG220,CG226,CG232,CG243,CG249)</f>
        <v>0</v>
      </c>
      <c r="CH161" s="8"/>
      <c r="CI161" s="8"/>
      <c r="CJ161" s="8"/>
      <c r="CK161" s="9"/>
      <c r="CL161" s="7">
        <f t="shared" si="526"/>
        <v>44603052</v>
      </c>
      <c r="CM161" s="8"/>
      <c r="CN161" s="8"/>
      <c r="CO161" s="8"/>
      <c r="CP161" s="9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733"/>
        <v>9894101</v>
      </c>
      <c r="K162" s="40"/>
      <c r="L162" s="40"/>
      <c r="M162" s="40"/>
      <c r="N162" s="40"/>
      <c r="O162" s="40">
        <f t="shared" ref="O162" si="738">SUM(O168,O174,O191,O197,O203,O209,O215,O221,O227,O233,O244,O250,O185)</f>
        <v>9473304</v>
      </c>
      <c r="P162" s="40"/>
      <c r="Q162" s="40"/>
      <c r="R162" s="40"/>
      <c r="S162" s="40"/>
      <c r="T162" s="40">
        <f t="shared" ref="T162" si="739">SUM(T168,T174,T191,T197,T203,T209,T215,T221,T227,T233,T244,T250,T185)</f>
        <v>11179284</v>
      </c>
      <c r="U162" s="40"/>
      <c r="V162" s="40"/>
      <c r="W162" s="40"/>
      <c r="X162" s="40"/>
      <c r="Y162" s="40">
        <f t="shared" si="736"/>
        <v>9795188</v>
      </c>
      <c r="Z162" s="40"/>
      <c r="AA162" s="40"/>
      <c r="AB162" s="40"/>
      <c r="AC162" s="40"/>
      <c r="AD162" s="40">
        <f t="shared" si="725"/>
        <v>10307317</v>
      </c>
      <c r="AE162" s="40"/>
      <c r="AF162" s="40"/>
      <c r="AG162" s="40"/>
      <c r="AH162" s="40"/>
      <c r="AI162" s="40">
        <f t="shared" si="725"/>
        <v>9940580</v>
      </c>
      <c r="AJ162" s="40"/>
      <c r="AK162" s="40"/>
      <c r="AL162" s="40"/>
      <c r="AM162" s="40"/>
      <c r="AN162" s="40">
        <f t="shared" si="725"/>
        <v>10848483</v>
      </c>
      <c r="AO162" s="40"/>
      <c r="AP162" s="40"/>
      <c r="AQ162" s="40"/>
      <c r="AR162" s="40"/>
      <c r="AS162" s="40">
        <f t="shared" si="725"/>
        <v>12224816</v>
      </c>
      <c r="AT162" s="40"/>
      <c r="AU162" s="40"/>
      <c r="AV162" s="40"/>
      <c r="AW162" s="40"/>
      <c r="AX162" s="40">
        <f t="shared" si="725"/>
        <v>10896818</v>
      </c>
      <c r="AY162" s="40"/>
      <c r="AZ162" s="40"/>
      <c r="BA162" s="40"/>
      <c r="BB162" s="40"/>
      <c r="BC162" s="40">
        <f t="shared" si="725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10786139</v>
      </c>
      <c r="BI162" s="40"/>
      <c r="BJ162" s="40"/>
      <c r="BK162" s="40"/>
      <c r="BL162" s="40"/>
      <c r="BM162" s="17">
        <f>SUM(BM160,BM161)</f>
        <v>10352609</v>
      </c>
      <c r="BN162" s="18"/>
      <c r="BO162" s="18"/>
      <c r="BP162" s="18"/>
      <c r="BQ162" s="19"/>
      <c r="BR162" s="31">
        <f t="shared" ref="BR162" si="740">SUM(BR160:BV161)</f>
        <v>126788938</v>
      </c>
      <c r="BS162" s="32"/>
      <c r="BT162" s="32"/>
      <c r="BU162" s="32"/>
      <c r="BV162" s="33"/>
      <c r="BW162" s="17">
        <f>SUM(BW160:CA161)</f>
        <v>9708324</v>
      </c>
      <c r="BX162" s="18"/>
      <c r="BY162" s="18"/>
      <c r="BZ162" s="18"/>
      <c r="CA162" s="19"/>
      <c r="CB162" s="17">
        <f>SUM(CB160:CF161)</f>
        <v>9538516</v>
      </c>
      <c r="CC162" s="18"/>
      <c r="CD162" s="18"/>
      <c r="CE162" s="18"/>
      <c r="CF162" s="19"/>
      <c r="CG162" s="17">
        <f>SUM(CG160:CK161)</f>
        <v>0</v>
      </c>
      <c r="CH162" s="18"/>
      <c r="CI162" s="18"/>
      <c r="CJ162" s="18"/>
      <c r="CK162" s="19"/>
      <c r="CL162" s="27">
        <f t="shared" si="526"/>
        <v>115489089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733"/>
        <v>56618645</v>
      </c>
      <c r="K163" s="23"/>
      <c r="L163" s="23"/>
      <c r="M163" s="23"/>
      <c r="N163" s="23"/>
      <c r="O163" s="23">
        <f t="shared" ref="O163" si="741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42">SUM(T169,T175,T192,T198,T204,T210,T216,T222,T228,T234,T245,T251,T186)</f>
        <v>68574791</v>
      </c>
      <c r="U163" s="23"/>
      <c r="V163" s="23"/>
      <c r="W163" s="23"/>
      <c r="X163" s="23"/>
      <c r="Y163" s="23">
        <f t="shared" si="736"/>
        <v>62953250</v>
      </c>
      <c r="Z163" s="23"/>
      <c r="AA163" s="23"/>
      <c r="AB163" s="23"/>
      <c r="AC163" s="23"/>
      <c r="AD163" s="23">
        <f t="shared" si="725"/>
        <v>55823488</v>
      </c>
      <c r="AE163" s="23"/>
      <c r="AF163" s="23"/>
      <c r="AG163" s="23"/>
      <c r="AH163" s="23"/>
      <c r="AI163" s="23">
        <f t="shared" si="725"/>
        <v>59353493</v>
      </c>
      <c r="AJ163" s="23"/>
      <c r="AK163" s="23"/>
      <c r="AL163" s="23"/>
      <c r="AM163" s="23"/>
      <c r="AN163" s="23">
        <f t="shared" si="725"/>
        <v>67563798</v>
      </c>
      <c r="AO163" s="23"/>
      <c r="AP163" s="23"/>
      <c r="AQ163" s="23"/>
      <c r="AR163" s="23"/>
      <c r="AS163" s="23">
        <f t="shared" si="725"/>
        <v>67495525</v>
      </c>
      <c r="AT163" s="23"/>
      <c r="AU163" s="23"/>
      <c r="AV163" s="23"/>
      <c r="AW163" s="23"/>
      <c r="AX163" s="23">
        <f t="shared" si="725"/>
        <v>67485219</v>
      </c>
      <c r="AY163" s="23"/>
      <c r="AZ163" s="23"/>
      <c r="BA163" s="23"/>
      <c r="BB163" s="23"/>
      <c r="BC163" s="23">
        <f t="shared" si="725"/>
        <v>67136847</v>
      </c>
      <c r="BD163" s="23"/>
      <c r="BE163" s="23"/>
      <c r="BF163" s="23"/>
      <c r="BG163" s="23"/>
      <c r="BH163" s="23">
        <f t="shared" ref="BH163" si="743">SUM(BH169,BH175,BH192,BH198,BH204,BH210,BH216,BH222,BH228,BH234,BH245,BH251,BH186)</f>
        <v>64916548</v>
      </c>
      <c r="BI163" s="23"/>
      <c r="BJ163" s="23"/>
      <c r="BK163" s="23"/>
      <c r="BL163" s="23"/>
      <c r="BM163" s="14">
        <f>SUM(BM169,BM175,BM186,BM192,BM198,BM204,BM210,BM216,BM222,BM228,BM234,BM245,BM251)</f>
        <v>77932248</v>
      </c>
      <c r="BN163" s="15"/>
      <c r="BO163" s="15"/>
      <c r="BP163" s="15"/>
      <c r="BQ163" s="16"/>
      <c r="BR163" s="34">
        <f t="shared" ref="BR163:BR164" si="744">SUM(J163:BQ163)</f>
        <v>774034436</v>
      </c>
      <c r="BS163" s="35"/>
      <c r="BT163" s="35"/>
      <c r="BU163" s="35"/>
      <c r="BV163" s="36"/>
      <c r="BW163" s="14">
        <f>SUM(BW169,BW175,BW186,BW192,BW198,BW204,BW210,BW216,BW222,BW228,BW234,BW245,BW251)</f>
        <v>50531721</v>
      </c>
      <c r="BX163" s="15"/>
      <c r="BY163" s="15"/>
      <c r="BZ163" s="15"/>
      <c r="CA163" s="16"/>
      <c r="CB163" s="14">
        <f>SUM(CB169,CB175,CB186,CB192,CB198,CB204,CB210,CB216,CB222,CB228,CB234,CB245,CB251)</f>
        <v>50657458</v>
      </c>
      <c r="CC163" s="15"/>
      <c r="CD163" s="15"/>
      <c r="CE163" s="15"/>
      <c r="CF163" s="16"/>
      <c r="CG163" s="14"/>
      <c r="CH163" s="15"/>
      <c r="CI163" s="15"/>
      <c r="CJ163" s="15"/>
      <c r="CK163" s="16"/>
      <c r="CL163" s="14">
        <f t="shared" si="526"/>
        <v>691849595</v>
      </c>
      <c r="CM163" s="15"/>
      <c r="CN163" s="15"/>
      <c r="CO163" s="15"/>
      <c r="CP163" s="1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733"/>
        <v>203735292</v>
      </c>
      <c r="K164" s="24"/>
      <c r="L164" s="24"/>
      <c r="M164" s="24"/>
      <c r="N164" s="24"/>
      <c r="O164" s="24">
        <f t="shared" ref="O164" si="745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46">SUM(T170,T176,T193,T199,T205,T211,T217,T223,T229,T235,T246,T252,T187)</f>
        <v>251364986</v>
      </c>
      <c r="U164" s="24"/>
      <c r="V164" s="24"/>
      <c r="W164" s="24"/>
      <c r="X164" s="24"/>
      <c r="Y164" s="24">
        <f t="shared" si="736"/>
        <v>232162540</v>
      </c>
      <c r="Z164" s="24"/>
      <c r="AA164" s="24"/>
      <c r="AB164" s="24"/>
      <c r="AC164" s="24"/>
      <c r="AD164" s="24">
        <f t="shared" si="725"/>
        <v>229830174</v>
      </c>
      <c r="AE164" s="24"/>
      <c r="AF164" s="24"/>
      <c r="AG164" s="24"/>
      <c r="AH164" s="24"/>
      <c r="AI164" s="24">
        <f t="shared" si="725"/>
        <v>235118717</v>
      </c>
      <c r="AJ164" s="24"/>
      <c r="AK164" s="24"/>
      <c r="AL164" s="24"/>
      <c r="AM164" s="24"/>
      <c r="AN164" s="24">
        <f t="shared" si="725"/>
        <v>238862068</v>
      </c>
      <c r="AO164" s="24"/>
      <c r="AP164" s="24"/>
      <c r="AQ164" s="24"/>
      <c r="AR164" s="24"/>
      <c r="AS164" s="24">
        <f t="shared" si="725"/>
        <v>229956531</v>
      </c>
      <c r="AT164" s="24"/>
      <c r="AU164" s="24"/>
      <c r="AV164" s="24"/>
      <c r="AW164" s="24"/>
      <c r="AX164" s="24">
        <f t="shared" si="725"/>
        <v>240714015</v>
      </c>
      <c r="AY164" s="24"/>
      <c r="AZ164" s="24"/>
      <c r="BA164" s="24"/>
      <c r="BB164" s="24"/>
      <c r="BC164" s="24">
        <f t="shared" si="725"/>
        <v>245574011</v>
      </c>
      <c r="BD164" s="24"/>
      <c r="BE164" s="24"/>
      <c r="BF164" s="24"/>
      <c r="BG164" s="24"/>
      <c r="BH164" s="24">
        <f t="shared" ref="BH164" si="747">SUM(BH170,BH176,BH193,BH199,BH205,BH211,BH217,BH223,BH229,BH235,BH246,BH252,BH187)</f>
        <v>253875047</v>
      </c>
      <c r="BI164" s="24"/>
      <c r="BJ164" s="24"/>
      <c r="BK164" s="24"/>
      <c r="BL164" s="24"/>
      <c r="BM164" s="7">
        <f>SUM(BM170,BM176,BM187,BM193,BM199,BM205,BM211,BM217,BM223,BM229,BM235,BM246,BM252,)</f>
        <v>249966765</v>
      </c>
      <c r="BN164" s="8"/>
      <c r="BO164" s="8"/>
      <c r="BP164" s="8"/>
      <c r="BQ164" s="9"/>
      <c r="BR164" s="37">
        <f t="shared" si="744"/>
        <v>2805618966</v>
      </c>
      <c r="BS164" s="38"/>
      <c r="BT164" s="38"/>
      <c r="BU164" s="38"/>
      <c r="BV164" s="39"/>
      <c r="BW164" s="7">
        <f>SUM(BW170,BW176,BW187,BW193,BW199,BW205,BW211,BW217,BW223,BW229,BW235,BW246,BW252)</f>
        <v>219386502</v>
      </c>
      <c r="BX164" s="8"/>
      <c r="BY164" s="8"/>
      <c r="BZ164" s="8"/>
      <c r="CA164" s="9"/>
      <c r="CB164" s="7">
        <f>SUM(CB170,CB176,CB187,CB193,CB199,CB205,CB211,CB217,CB223,CB229,CB235,CB246,CB252)</f>
        <v>207421316</v>
      </c>
      <c r="CC164" s="8"/>
      <c r="CD164" s="8"/>
      <c r="CE164" s="8"/>
      <c r="CF164" s="9"/>
      <c r="CG164" s="7">
        <f>SUM(CG170,CG176,CG187,CG193,CG199,CG205,CG211,CG217,CG223,CG229,CG235,CG246,CG252)</f>
        <v>0</v>
      </c>
      <c r="CH164" s="8"/>
      <c r="CI164" s="8"/>
      <c r="CJ164" s="8"/>
      <c r="CK164" s="9"/>
      <c r="CL164" s="7">
        <f t="shared" si="526"/>
        <v>2582867686</v>
      </c>
      <c r="CM164" s="8"/>
      <c r="CN164" s="8"/>
      <c r="CO164" s="8"/>
      <c r="CP164" s="9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733"/>
        <v>260353937</v>
      </c>
      <c r="K165" s="40"/>
      <c r="L165" s="40"/>
      <c r="M165" s="40"/>
      <c r="N165" s="40"/>
      <c r="O165" s="40">
        <f t="shared" ref="O165" si="748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749">SUM(T171,T177,T194,T200,T206,T212,T218,T224,T230,T236,T247,T253,T188)</f>
        <v>319939777</v>
      </c>
      <c r="U165" s="40"/>
      <c r="V165" s="40"/>
      <c r="W165" s="40"/>
      <c r="X165" s="40"/>
      <c r="Y165" s="40">
        <f t="shared" si="736"/>
        <v>295115790</v>
      </c>
      <c r="Z165" s="40"/>
      <c r="AA165" s="40"/>
      <c r="AB165" s="40"/>
      <c r="AC165" s="40"/>
      <c r="AD165" s="40">
        <f t="shared" si="725"/>
        <v>285653662</v>
      </c>
      <c r="AE165" s="40"/>
      <c r="AF165" s="40"/>
      <c r="AG165" s="40"/>
      <c r="AH165" s="40"/>
      <c r="AI165" s="40">
        <f t="shared" si="725"/>
        <v>294472210</v>
      </c>
      <c r="AJ165" s="40"/>
      <c r="AK165" s="40"/>
      <c r="AL165" s="40"/>
      <c r="AM165" s="40"/>
      <c r="AN165" s="40">
        <f t="shared" si="725"/>
        <v>306425866</v>
      </c>
      <c r="AO165" s="40"/>
      <c r="AP165" s="40"/>
      <c r="AQ165" s="40"/>
      <c r="AR165" s="40"/>
      <c r="AS165" s="40">
        <f t="shared" si="725"/>
        <v>297452056</v>
      </c>
      <c r="AT165" s="40"/>
      <c r="AU165" s="40"/>
      <c r="AV165" s="40"/>
      <c r="AW165" s="40"/>
      <c r="AX165" s="40">
        <f t="shared" si="725"/>
        <v>308199234</v>
      </c>
      <c r="AY165" s="40"/>
      <c r="AZ165" s="40"/>
      <c r="BA165" s="40"/>
      <c r="BB165" s="40"/>
      <c r="BC165" s="40">
        <f t="shared" si="725"/>
        <v>312710858</v>
      </c>
      <c r="BD165" s="40"/>
      <c r="BE165" s="40"/>
      <c r="BF165" s="40"/>
      <c r="BG165" s="40"/>
      <c r="BH165" s="40">
        <f t="shared" ref="BH165" si="750">SUM(BH171,BH177,BH194,BH200,BH206,BH212,BH218,BH224,BH230,BH236,BH247,BH253,BH188)</f>
        <v>318791595</v>
      </c>
      <c r="BI165" s="40"/>
      <c r="BJ165" s="40"/>
      <c r="BK165" s="40"/>
      <c r="BL165" s="40"/>
      <c r="BM165" s="17">
        <f>SUM(BM163,BM164)</f>
        <v>327899013</v>
      </c>
      <c r="BN165" s="18"/>
      <c r="BO165" s="18"/>
      <c r="BP165" s="18"/>
      <c r="BQ165" s="19"/>
      <c r="BR165" s="96">
        <f t="shared" ref="BR165" si="751">SUM(BR163:BV164)</f>
        <v>3579653402</v>
      </c>
      <c r="BS165" s="97"/>
      <c r="BT165" s="97"/>
      <c r="BU165" s="97"/>
      <c r="BV165" s="98"/>
      <c r="BW165" s="17">
        <f>SUM(BW163:CA164)</f>
        <v>269918223</v>
      </c>
      <c r="BX165" s="18"/>
      <c r="BY165" s="18"/>
      <c r="BZ165" s="18"/>
      <c r="CA165" s="19"/>
      <c r="CB165" s="17">
        <f>SUM(CB163:CF164)</f>
        <v>258078774</v>
      </c>
      <c r="CC165" s="18"/>
      <c r="CD165" s="18"/>
      <c r="CE165" s="18"/>
      <c r="CF165" s="19"/>
      <c r="CG165" s="17">
        <f>SUM(CG163:CK164)</f>
        <v>0</v>
      </c>
      <c r="CH165" s="18"/>
      <c r="CI165" s="18"/>
      <c r="CJ165" s="18"/>
      <c r="CK165" s="19"/>
      <c r="CL165" s="27">
        <f t="shared" si="526"/>
        <v>3274717281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52">SUM(J166:BQ166)</f>
        <v>7540249</v>
      </c>
      <c r="BS166" s="35"/>
      <c r="BT166" s="35"/>
      <c r="BU166" s="35"/>
      <c r="BV166" s="36"/>
      <c r="BW166" s="14">
        <v>563704</v>
      </c>
      <c r="BX166" s="15"/>
      <c r="BY166" s="15"/>
      <c r="BZ166" s="15"/>
      <c r="CA166" s="16"/>
      <c r="CB166" s="14">
        <v>567458</v>
      </c>
      <c r="CC166" s="15"/>
      <c r="CD166" s="15"/>
      <c r="CE166" s="15"/>
      <c r="CF166" s="16"/>
      <c r="CG166" s="14"/>
      <c r="CH166" s="15"/>
      <c r="CI166" s="15"/>
      <c r="CJ166" s="15"/>
      <c r="CK166" s="16"/>
      <c r="CL166" s="14">
        <f t="shared" si="526"/>
        <v>6795035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2599156</v>
      </c>
      <c r="BN167" s="24"/>
      <c r="BO167" s="24"/>
      <c r="BP167" s="24"/>
      <c r="BQ167" s="24"/>
      <c r="BR167" s="37">
        <f t="shared" si="752"/>
        <v>31091309</v>
      </c>
      <c r="BS167" s="38"/>
      <c r="BT167" s="38"/>
      <c r="BU167" s="38"/>
      <c r="BV167" s="39"/>
      <c r="BW167" s="7">
        <v>2595507</v>
      </c>
      <c r="BX167" s="8"/>
      <c r="BY167" s="8"/>
      <c r="BZ167" s="8"/>
      <c r="CA167" s="9"/>
      <c r="CB167" s="7">
        <v>2520138</v>
      </c>
      <c r="CC167" s="8"/>
      <c r="CD167" s="8"/>
      <c r="CE167" s="8"/>
      <c r="CF167" s="9"/>
      <c r="CG167" s="7"/>
      <c r="CH167" s="8"/>
      <c r="CI167" s="8"/>
      <c r="CJ167" s="8"/>
      <c r="CK167" s="9"/>
      <c r="CL167" s="7">
        <f t="shared" si="526"/>
        <v>28591613</v>
      </c>
      <c r="CM167" s="8"/>
      <c r="CN167" s="8"/>
      <c r="CO167" s="8"/>
      <c r="CP167" s="9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753">SUM(O166,O167)</f>
        <v>2953602</v>
      </c>
      <c r="P168" s="25"/>
      <c r="Q168" s="25"/>
      <c r="R168" s="25"/>
      <c r="S168" s="25"/>
      <c r="T168" s="25">
        <f t="shared" ref="T168" si="754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55">SUM(AD166,AD167)</f>
        <v>3085407</v>
      </c>
      <c r="AE168" s="25"/>
      <c r="AF168" s="25"/>
      <c r="AG168" s="25"/>
      <c r="AH168" s="25"/>
      <c r="AI168" s="25">
        <f t="shared" ref="AI168" si="756">SUM(AI166,AI167)</f>
        <v>3012802</v>
      </c>
      <c r="AJ168" s="25"/>
      <c r="AK168" s="25"/>
      <c r="AL168" s="25"/>
      <c r="AM168" s="25"/>
      <c r="AN168" s="25">
        <f t="shared" ref="AN168" si="757">SUM(AN166,AN167)</f>
        <v>3348020</v>
      </c>
      <c r="AO168" s="25"/>
      <c r="AP168" s="25"/>
      <c r="AQ168" s="25"/>
      <c r="AR168" s="25"/>
      <c r="AS168" s="25">
        <f t="shared" ref="AS168" si="758">SUM(AS166,AS167)</f>
        <v>3645301</v>
      </c>
      <c r="AT168" s="25"/>
      <c r="AU168" s="25"/>
      <c r="AV168" s="25"/>
      <c r="AW168" s="25"/>
      <c r="AX168" s="25">
        <f t="shared" ref="AX168" si="759">SUM(AX166,AX167)</f>
        <v>3244316</v>
      </c>
      <c r="AY168" s="25"/>
      <c r="AZ168" s="25"/>
      <c r="BA168" s="25"/>
      <c r="BB168" s="25"/>
      <c r="BC168" s="25">
        <f t="shared" ref="BC168" si="760">SUM(BC166,BC167)</f>
        <v>3253378</v>
      </c>
      <c r="BD168" s="25"/>
      <c r="BE168" s="25"/>
      <c r="BF168" s="25"/>
      <c r="BG168" s="25"/>
      <c r="BH168" s="25">
        <f t="shared" ref="BH168" si="761">SUM(BH166,BH167)</f>
        <v>3190602</v>
      </c>
      <c r="BI168" s="25"/>
      <c r="BJ168" s="25"/>
      <c r="BK168" s="25"/>
      <c r="BL168" s="25"/>
      <c r="BM168" s="25">
        <f t="shared" ref="BM168" si="762">SUM(BM166,BM167)</f>
        <v>3197145</v>
      </c>
      <c r="BN168" s="25"/>
      <c r="BO168" s="25"/>
      <c r="BP168" s="25"/>
      <c r="BQ168" s="25"/>
      <c r="BR168" s="31">
        <f t="shared" ref="BR168" si="763">SUM(BR166:BV167)</f>
        <v>38631558</v>
      </c>
      <c r="BS168" s="32"/>
      <c r="BT168" s="32"/>
      <c r="BU168" s="32"/>
      <c r="BV168" s="33"/>
      <c r="BW168" s="17">
        <f>SUM(BW166:CA167)</f>
        <v>3159211</v>
      </c>
      <c r="BX168" s="18"/>
      <c r="BY168" s="18"/>
      <c r="BZ168" s="18"/>
      <c r="CA168" s="19"/>
      <c r="CB168" s="17">
        <f t="shared" ref="CB168" si="764">SUM(CB166:CF167)</f>
        <v>3087596</v>
      </c>
      <c r="CC168" s="18"/>
      <c r="CD168" s="18"/>
      <c r="CE168" s="18"/>
      <c r="CF168" s="19"/>
      <c r="CG168" s="17">
        <f t="shared" ref="CG168" si="765">SUM(CG166:CK167)</f>
        <v>0</v>
      </c>
      <c r="CH168" s="18"/>
      <c r="CI168" s="18"/>
      <c r="CJ168" s="18"/>
      <c r="CK168" s="19"/>
      <c r="CL168" s="27">
        <f t="shared" si="526"/>
        <v>35386648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66">SUM(J169:BQ169)</f>
        <v>36637303</v>
      </c>
      <c r="BS169" s="35"/>
      <c r="BT169" s="35"/>
      <c r="BU169" s="35"/>
      <c r="BV169" s="36"/>
      <c r="BW169" s="14">
        <v>1916100</v>
      </c>
      <c r="BX169" s="15"/>
      <c r="BY169" s="15"/>
      <c r="BZ169" s="15"/>
      <c r="CA169" s="16"/>
      <c r="CB169" s="14">
        <v>1508928</v>
      </c>
      <c r="CC169" s="15"/>
      <c r="CD169" s="15"/>
      <c r="CE169" s="15"/>
      <c r="CF169" s="16"/>
      <c r="CG169" s="14"/>
      <c r="CH169" s="15"/>
      <c r="CI169" s="15"/>
      <c r="CJ169" s="15"/>
      <c r="CK169" s="16"/>
      <c r="CL169" s="14">
        <f t="shared" si="526"/>
        <v>29194555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66"/>
        <v>2262899000</v>
      </c>
      <c r="BS170" s="38"/>
      <c r="BT170" s="38"/>
      <c r="BU170" s="38"/>
      <c r="BV170" s="39"/>
      <c r="BW170" s="7">
        <v>175116000</v>
      </c>
      <c r="BX170" s="8"/>
      <c r="BY170" s="8"/>
      <c r="BZ170" s="8"/>
      <c r="CA170" s="9"/>
      <c r="CB170" s="7">
        <v>167480000</v>
      </c>
      <c r="CC170" s="8"/>
      <c r="CD170" s="8"/>
      <c r="CE170" s="8"/>
      <c r="CF170" s="9"/>
      <c r="CG170" s="7"/>
      <c r="CH170" s="8"/>
      <c r="CI170" s="8"/>
      <c r="CJ170" s="8"/>
      <c r="CK170" s="9"/>
      <c r="CL170" s="7">
        <f t="shared" si="526"/>
        <v>2077551000</v>
      </c>
      <c r="CM170" s="8"/>
      <c r="CN170" s="8"/>
      <c r="CO170" s="8"/>
      <c r="CP170" s="9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767">SUM(J169,J170)</f>
        <v>169108252</v>
      </c>
      <c r="K171" s="25"/>
      <c r="L171" s="25"/>
      <c r="M171" s="25"/>
      <c r="N171" s="25"/>
      <c r="O171" s="25">
        <f t="shared" ref="O171" si="768">SUM(O169,O170)</f>
        <v>161456423</v>
      </c>
      <c r="P171" s="25"/>
      <c r="Q171" s="25"/>
      <c r="R171" s="25"/>
      <c r="S171" s="25"/>
      <c r="T171" s="25">
        <f t="shared" ref="T171" si="769">SUM(T169,T170)</f>
        <v>208247101</v>
      </c>
      <c r="U171" s="25"/>
      <c r="V171" s="25"/>
      <c r="W171" s="25"/>
      <c r="X171" s="25"/>
      <c r="Y171" s="25">
        <f t="shared" ref="Y171" si="770">SUM(Y169,Y170)</f>
        <v>192023138</v>
      </c>
      <c r="Z171" s="25"/>
      <c r="AA171" s="25"/>
      <c r="AB171" s="25"/>
      <c r="AC171" s="25"/>
      <c r="AD171" s="25">
        <f t="shared" ref="AD171" si="771">SUM(AD169,AD170)</f>
        <v>184927466</v>
      </c>
      <c r="AE171" s="25"/>
      <c r="AF171" s="25"/>
      <c r="AG171" s="25"/>
      <c r="AH171" s="25"/>
      <c r="AI171" s="25">
        <f t="shared" ref="AI171" si="772">SUM(AI169,AI170)</f>
        <v>193047944</v>
      </c>
      <c r="AJ171" s="25"/>
      <c r="AK171" s="25"/>
      <c r="AL171" s="25"/>
      <c r="AM171" s="25"/>
      <c r="AN171" s="25">
        <f t="shared" ref="AN171" si="773">SUM(AN169,AN170)</f>
        <v>197185149</v>
      </c>
      <c r="AO171" s="25"/>
      <c r="AP171" s="25"/>
      <c r="AQ171" s="25"/>
      <c r="AR171" s="25"/>
      <c r="AS171" s="25">
        <f t="shared" ref="AS171" si="774">SUM(AS169,AS170)</f>
        <v>189624307</v>
      </c>
      <c r="AT171" s="25"/>
      <c r="AU171" s="25"/>
      <c r="AV171" s="25"/>
      <c r="AW171" s="25"/>
      <c r="AX171" s="25">
        <f t="shared" ref="AX171" si="775">SUM(AX169,AX170)</f>
        <v>198016485</v>
      </c>
      <c r="AY171" s="25"/>
      <c r="AZ171" s="25"/>
      <c r="BA171" s="25"/>
      <c r="BB171" s="25"/>
      <c r="BC171" s="25">
        <f t="shared" ref="BC171" si="776">SUM(BC169,BC170)</f>
        <v>198090837</v>
      </c>
      <c r="BD171" s="25"/>
      <c r="BE171" s="25"/>
      <c r="BF171" s="25"/>
      <c r="BG171" s="25"/>
      <c r="BH171" s="25">
        <f t="shared" ref="BH171" si="777">SUM(BH169,BH170)</f>
        <v>204942204</v>
      </c>
      <c r="BI171" s="25"/>
      <c r="BJ171" s="25"/>
      <c r="BK171" s="25"/>
      <c r="BL171" s="25"/>
      <c r="BM171" s="25">
        <f t="shared" ref="BM171" si="778">SUM(BM169,BM170)</f>
        <v>202866997</v>
      </c>
      <c r="BN171" s="25"/>
      <c r="BO171" s="25"/>
      <c r="BP171" s="25"/>
      <c r="BQ171" s="25"/>
      <c r="BR171" s="96">
        <f t="shared" ref="BR171" si="779">SUM(BR169:BV170)</f>
        <v>2299536303</v>
      </c>
      <c r="BS171" s="97"/>
      <c r="BT171" s="97"/>
      <c r="BU171" s="97"/>
      <c r="BV171" s="98"/>
      <c r="BW171" s="17">
        <f t="shared" ref="BW171" si="780">SUM(BW169:CA170)</f>
        <v>177032100</v>
      </c>
      <c r="BX171" s="18"/>
      <c r="BY171" s="18"/>
      <c r="BZ171" s="18"/>
      <c r="CA171" s="19"/>
      <c r="CB171" s="17">
        <f t="shared" ref="CB171" si="781">SUM(CB169:CF170)</f>
        <v>168988928</v>
      </c>
      <c r="CC171" s="18"/>
      <c r="CD171" s="18"/>
      <c r="CE171" s="18"/>
      <c r="CF171" s="19"/>
      <c r="CG171" s="17">
        <f t="shared" ref="CG171" si="782">SUM(CG169:CK170)</f>
        <v>0</v>
      </c>
      <c r="CH171" s="18"/>
      <c r="CI171" s="18"/>
      <c r="CJ171" s="18"/>
      <c r="CK171" s="19"/>
      <c r="CL171" s="27">
        <f t="shared" si="526"/>
        <v>2106745555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5904167</v>
      </c>
      <c r="BI172" s="23"/>
      <c r="BJ172" s="23"/>
      <c r="BK172" s="23"/>
      <c r="BL172" s="23"/>
      <c r="BM172" s="23">
        <v>5486366</v>
      </c>
      <c r="BN172" s="23"/>
      <c r="BO172" s="23"/>
      <c r="BP172" s="23"/>
      <c r="BQ172" s="23"/>
      <c r="BR172" s="34">
        <f t="shared" ref="BR172:BR173" si="783">SUM(J172:BQ172)</f>
        <v>68367662</v>
      </c>
      <c r="BS172" s="35"/>
      <c r="BT172" s="35"/>
      <c r="BU172" s="35"/>
      <c r="BV172" s="36"/>
      <c r="BW172" s="14">
        <v>4938041</v>
      </c>
      <c r="BX172" s="15"/>
      <c r="BY172" s="15"/>
      <c r="BZ172" s="15"/>
      <c r="CA172" s="16"/>
      <c r="CB172" s="14">
        <v>4879872</v>
      </c>
      <c r="CC172" s="15"/>
      <c r="CD172" s="15"/>
      <c r="CE172" s="15"/>
      <c r="CF172" s="16"/>
      <c r="CG172" s="14"/>
      <c r="CH172" s="15"/>
      <c r="CI172" s="15"/>
      <c r="CJ172" s="15"/>
      <c r="CK172" s="16"/>
      <c r="CL172" s="14">
        <f t="shared" si="526"/>
        <v>61893987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1352525</v>
      </c>
      <c r="K173" s="24"/>
      <c r="L173" s="24"/>
      <c r="M173" s="24"/>
      <c r="N173" s="24"/>
      <c r="O173" s="24">
        <v>1289566</v>
      </c>
      <c r="P173" s="24"/>
      <c r="Q173" s="24"/>
      <c r="R173" s="24"/>
      <c r="S173" s="24"/>
      <c r="T173" s="24">
        <v>1480869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1445768</v>
      </c>
      <c r="BN173" s="24"/>
      <c r="BO173" s="24"/>
      <c r="BP173" s="24"/>
      <c r="BQ173" s="24"/>
      <c r="BR173" s="37">
        <f t="shared" si="783"/>
        <v>16895012</v>
      </c>
      <c r="BS173" s="38"/>
      <c r="BT173" s="38"/>
      <c r="BU173" s="38"/>
      <c r="BV173" s="39"/>
      <c r="BW173" s="7">
        <v>1409126</v>
      </c>
      <c r="BX173" s="8"/>
      <c r="BY173" s="8"/>
      <c r="BZ173" s="8"/>
      <c r="CA173" s="9"/>
      <c r="CB173" s="7">
        <v>1362578</v>
      </c>
      <c r="CC173" s="8"/>
      <c r="CD173" s="8"/>
      <c r="CE173" s="8"/>
      <c r="CF173" s="9"/>
      <c r="CG173" s="7"/>
      <c r="CH173" s="8"/>
      <c r="CI173" s="8"/>
      <c r="CJ173" s="8"/>
      <c r="CK173" s="9"/>
      <c r="CL173" s="7">
        <f t="shared" si="526"/>
        <v>15543756</v>
      </c>
      <c r="CM173" s="8"/>
      <c r="CN173" s="8"/>
      <c r="CO173" s="8"/>
      <c r="CP173" s="9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784">SUM(J172,J173)</f>
        <v>6590750</v>
      </c>
      <c r="K174" s="25"/>
      <c r="L174" s="25"/>
      <c r="M174" s="25"/>
      <c r="N174" s="25"/>
      <c r="O174" s="25">
        <f t="shared" ref="O174" si="785">SUM(O172,O173)</f>
        <v>6325055</v>
      </c>
      <c r="P174" s="25"/>
      <c r="Q174" s="25"/>
      <c r="R174" s="25"/>
      <c r="S174" s="25"/>
      <c r="T174" s="25">
        <f t="shared" ref="T174" si="786">SUM(T172,T173)</f>
        <v>7498743</v>
      </c>
      <c r="U174" s="25"/>
      <c r="V174" s="25"/>
      <c r="W174" s="25"/>
      <c r="X174" s="25"/>
      <c r="Y174" s="25">
        <f t="shared" ref="Y174" si="787">SUM(Y172,Y173)</f>
        <v>6410692</v>
      </c>
      <c r="Z174" s="25"/>
      <c r="AA174" s="25"/>
      <c r="AB174" s="25"/>
      <c r="AC174" s="25"/>
      <c r="AD174" s="25">
        <f t="shared" ref="AD174" si="788">SUM(AD172,AD173)</f>
        <v>6975775</v>
      </c>
      <c r="AE174" s="25"/>
      <c r="AF174" s="25"/>
      <c r="AG174" s="25"/>
      <c r="AH174" s="25"/>
      <c r="AI174" s="25">
        <f t="shared" ref="AI174" si="789">SUM(AI172,AI173)</f>
        <v>6698511</v>
      </c>
      <c r="AJ174" s="25"/>
      <c r="AK174" s="25"/>
      <c r="AL174" s="25"/>
      <c r="AM174" s="25"/>
      <c r="AN174" s="25">
        <f t="shared" ref="AN174" si="790">SUM(AN172,AN173)</f>
        <v>7243738</v>
      </c>
      <c r="AO174" s="25"/>
      <c r="AP174" s="25"/>
      <c r="AQ174" s="25"/>
      <c r="AR174" s="25"/>
      <c r="AS174" s="25">
        <f t="shared" ref="AS174" si="791">SUM(AS172,AS173)</f>
        <v>8269988</v>
      </c>
      <c r="AT174" s="25"/>
      <c r="AU174" s="25"/>
      <c r="AV174" s="25"/>
      <c r="AW174" s="25"/>
      <c r="AX174" s="25">
        <f t="shared" ref="AX174" si="792">SUM(AX172,AX173)</f>
        <v>7401946</v>
      </c>
      <c r="AY174" s="25"/>
      <c r="AZ174" s="25"/>
      <c r="BA174" s="25"/>
      <c r="BB174" s="25"/>
      <c r="BC174" s="25">
        <f t="shared" ref="BC174" si="793">SUM(BC172,BC173)</f>
        <v>7578822</v>
      </c>
      <c r="BD174" s="25"/>
      <c r="BE174" s="25"/>
      <c r="BF174" s="25"/>
      <c r="BG174" s="25"/>
      <c r="BH174" s="25">
        <f t="shared" ref="BH174" si="794">SUM(BH172,BH173)</f>
        <v>7336520</v>
      </c>
      <c r="BI174" s="25"/>
      <c r="BJ174" s="25"/>
      <c r="BK174" s="25"/>
      <c r="BL174" s="25"/>
      <c r="BM174" s="25">
        <f t="shared" ref="BM174" si="795">SUM(BM172,BM173)</f>
        <v>6932134</v>
      </c>
      <c r="BN174" s="25"/>
      <c r="BO174" s="25"/>
      <c r="BP174" s="25"/>
      <c r="BQ174" s="25"/>
      <c r="BR174" s="31">
        <f t="shared" ref="BR174" si="796">SUM(BR172:BV173)</f>
        <v>85262674</v>
      </c>
      <c r="BS174" s="32"/>
      <c r="BT174" s="32"/>
      <c r="BU174" s="32"/>
      <c r="BV174" s="33"/>
      <c r="BW174" s="17">
        <f t="shared" ref="BW174" si="797">SUM(BW172:CA173)</f>
        <v>6347167</v>
      </c>
      <c r="BX174" s="18"/>
      <c r="BY174" s="18"/>
      <c r="BZ174" s="18"/>
      <c r="CA174" s="19"/>
      <c r="CB174" s="17">
        <f t="shared" ref="CB174" si="798">SUM(CB172:CF173)</f>
        <v>6242450</v>
      </c>
      <c r="CC174" s="18"/>
      <c r="CD174" s="18"/>
      <c r="CE174" s="18"/>
      <c r="CF174" s="19"/>
      <c r="CG174" s="17">
        <f t="shared" ref="CG174" si="799">SUM(CG172:CK173)</f>
        <v>0</v>
      </c>
      <c r="CH174" s="18"/>
      <c r="CI174" s="18"/>
      <c r="CJ174" s="18"/>
      <c r="CK174" s="19"/>
      <c r="CL174" s="27">
        <f t="shared" si="526"/>
        <v>77437743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61622987</v>
      </c>
      <c r="BI175" s="23"/>
      <c r="BJ175" s="23"/>
      <c r="BK175" s="23"/>
      <c r="BL175" s="23"/>
      <c r="BM175" s="23">
        <v>74480367</v>
      </c>
      <c r="BN175" s="23"/>
      <c r="BO175" s="23"/>
      <c r="BP175" s="23"/>
      <c r="BQ175" s="23"/>
      <c r="BR175" s="34">
        <f t="shared" ref="BR175:BR176" si="800">SUM(J175:BQ175)</f>
        <v>735566010</v>
      </c>
      <c r="BS175" s="35"/>
      <c r="BT175" s="35"/>
      <c r="BU175" s="35"/>
      <c r="BV175" s="36"/>
      <c r="BW175" s="14">
        <v>48477716</v>
      </c>
      <c r="BX175" s="15"/>
      <c r="BY175" s="15"/>
      <c r="BZ175" s="15"/>
      <c r="CA175" s="16"/>
      <c r="CB175" s="14">
        <v>49019484</v>
      </c>
      <c r="CC175" s="15"/>
      <c r="CD175" s="15"/>
      <c r="CE175" s="15"/>
      <c r="CF175" s="16"/>
      <c r="CG175" s="14"/>
      <c r="CH175" s="15"/>
      <c r="CI175" s="15"/>
      <c r="CJ175" s="15"/>
      <c r="CK175" s="16"/>
      <c r="CL175" s="14">
        <f t="shared" si="526"/>
        <v>661016279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51981286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800"/>
        <v>541778512</v>
      </c>
      <c r="BS176" s="38"/>
      <c r="BT176" s="38"/>
      <c r="BU176" s="38"/>
      <c r="BV176" s="39"/>
      <c r="BW176" s="7">
        <v>44193424</v>
      </c>
      <c r="BX176" s="8"/>
      <c r="BY176" s="8"/>
      <c r="BZ176" s="8"/>
      <c r="CA176" s="9"/>
      <c r="CB176" s="7">
        <v>39884377</v>
      </c>
      <c r="CC176" s="8"/>
      <c r="CD176" s="8"/>
      <c r="CE176" s="8"/>
      <c r="CF176" s="9"/>
      <c r="CG176" s="7"/>
      <c r="CH176" s="8"/>
      <c r="CI176" s="8"/>
      <c r="CJ176" s="8"/>
      <c r="CK176" s="9"/>
      <c r="CL176" s="7">
        <f t="shared" si="526"/>
        <v>504380203</v>
      </c>
      <c r="CM176" s="8"/>
      <c r="CN176" s="8"/>
      <c r="CO176" s="8"/>
      <c r="CP176" s="9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801">SUM(J175,J176)</f>
        <v>91061034</v>
      </c>
      <c r="K177" s="26"/>
      <c r="L177" s="26"/>
      <c r="M177" s="26"/>
      <c r="N177" s="26"/>
      <c r="O177" s="26">
        <f t="shared" ref="O177" si="802">SUM(O175,O176)</f>
        <v>91012098</v>
      </c>
      <c r="P177" s="26"/>
      <c r="Q177" s="26"/>
      <c r="R177" s="26"/>
      <c r="S177" s="26"/>
      <c r="T177" s="26">
        <f t="shared" ref="T177" si="803">SUM(T175,T176)</f>
        <v>111449909</v>
      </c>
      <c r="U177" s="26"/>
      <c r="V177" s="26"/>
      <c r="W177" s="26"/>
      <c r="X177" s="26"/>
      <c r="Y177" s="26">
        <f t="shared" ref="Y177" si="804">SUM(Y175,Y176)</f>
        <v>102851386</v>
      </c>
      <c r="Z177" s="26"/>
      <c r="AA177" s="26"/>
      <c r="AB177" s="26"/>
      <c r="AC177" s="26"/>
      <c r="AD177" s="26">
        <f t="shared" ref="AD177" si="805">SUM(AD175,AD176)</f>
        <v>100513120</v>
      </c>
      <c r="AE177" s="26"/>
      <c r="AF177" s="26"/>
      <c r="AG177" s="26"/>
      <c r="AH177" s="26"/>
      <c r="AI177" s="26">
        <f t="shared" ref="AI177" si="806">SUM(AI175,AI176)</f>
        <v>101191170</v>
      </c>
      <c r="AJ177" s="26"/>
      <c r="AK177" s="26"/>
      <c r="AL177" s="26"/>
      <c r="AM177" s="26"/>
      <c r="AN177" s="26">
        <f t="shared" ref="AN177" si="807">SUM(AN175,AN176)</f>
        <v>109009221</v>
      </c>
      <c r="AO177" s="26"/>
      <c r="AP177" s="26"/>
      <c r="AQ177" s="26"/>
      <c r="AR177" s="26"/>
      <c r="AS177" s="26">
        <f t="shared" ref="AS177" si="808">SUM(AS175,AS176)</f>
        <v>107593495</v>
      </c>
      <c r="AT177" s="26"/>
      <c r="AU177" s="26"/>
      <c r="AV177" s="26"/>
      <c r="AW177" s="26"/>
      <c r="AX177" s="26">
        <f t="shared" ref="AX177" si="809">SUM(AX175,AX176)</f>
        <v>109956306</v>
      </c>
      <c r="AY177" s="26"/>
      <c r="AZ177" s="26"/>
      <c r="BA177" s="26"/>
      <c r="BB177" s="26"/>
      <c r="BC177" s="26">
        <f t="shared" ref="BC177" si="810">SUM(BC175,BC176)</f>
        <v>114379326</v>
      </c>
      <c r="BD177" s="26"/>
      <c r="BE177" s="26"/>
      <c r="BF177" s="26"/>
      <c r="BG177" s="26"/>
      <c r="BH177" s="26">
        <f t="shared" ref="BH177" si="811">SUM(BH175,BH176)</f>
        <v>113604273</v>
      </c>
      <c r="BI177" s="26"/>
      <c r="BJ177" s="26"/>
      <c r="BK177" s="26"/>
      <c r="BL177" s="26"/>
      <c r="BM177" s="26">
        <f t="shared" ref="BM177" si="812">SUM(BM175,BM176)</f>
        <v>124723184</v>
      </c>
      <c r="BN177" s="26"/>
      <c r="BO177" s="26"/>
      <c r="BP177" s="26"/>
      <c r="BQ177" s="26"/>
      <c r="BR177" s="105">
        <f t="shared" ref="BR177" si="813">SUM(BR175:BV176)</f>
        <v>1277344522</v>
      </c>
      <c r="BS177" s="106"/>
      <c r="BT177" s="106"/>
      <c r="BU177" s="106"/>
      <c r="BV177" s="107"/>
      <c r="BW177" s="10">
        <f t="shared" ref="BW177" si="814">SUM(BW175:CA176)</f>
        <v>92671140</v>
      </c>
      <c r="BX177" s="11"/>
      <c r="BY177" s="11"/>
      <c r="BZ177" s="11"/>
      <c r="CA177" s="12"/>
      <c r="CB177" s="10">
        <f t="shared" ref="CB177" si="815">SUM(CB175:CF176)</f>
        <v>88903861</v>
      </c>
      <c r="CC177" s="11"/>
      <c r="CD177" s="11"/>
      <c r="CE177" s="11"/>
      <c r="CF177" s="12"/>
      <c r="CG177" s="10">
        <f t="shared" ref="CG177" si="816">SUM(CG175:CK176)</f>
        <v>0</v>
      </c>
      <c r="CH177" s="11"/>
      <c r="CI177" s="11"/>
      <c r="CJ177" s="11"/>
      <c r="CK177" s="12"/>
      <c r="CL177" s="10">
        <f t="shared" si="526"/>
        <v>1165396482</v>
      </c>
      <c r="CM177" s="11"/>
      <c r="CN177" s="11"/>
      <c r="CO177" s="11"/>
      <c r="CP177" s="12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4" t="s">
        <v>65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6"/>
      <c r="BW181" s="5" t="s">
        <v>69</v>
      </c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68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66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>
        <v>50910</v>
      </c>
      <c r="BX183" s="15"/>
      <c r="BY183" s="15"/>
      <c r="BZ183" s="15"/>
      <c r="CA183" s="16"/>
      <c r="CB183" s="14">
        <v>50246</v>
      </c>
      <c r="CC183" s="15"/>
      <c r="CD183" s="15"/>
      <c r="CE183" s="15"/>
      <c r="CF183" s="16"/>
      <c r="CG183" s="14"/>
      <c r="CH183" s="15"/>
      <c r="CI183" s="15"/>
      <c r="CJ183" s="15"/>
      <c r="CK183" s="16"/>
      <c r="CL183" s="51">
        <f>SUM(Y183:BQ183,BW183:CK183)</f>
        <v>821237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7">
        <v>9182</v>
      </c>
      <c r="K184" s="8"/>
      <c r="L184" s="8"/>
      <c r="M184" s="8"/>
      <c r="N184" s="9"/>
      <c r="O184" s="7">
        <v>9424</v>
      </c>
      <c r="P184" s="8"/>
      <c r="Q184" s="8"/>
      <c r="R184" s="8"/>
      <c r="S184" s="9"/>
      <c r="T184" s="7">
        <v>10046</v>
      </c>
      <c r="U184" s="8"/>
      <c r="V184" s="8"/>
      <c r="W184" s="8"/>
      <c r="X184" s="9"/>
      <c r="Y184" s="7">
        <v>7731</v>
      </c>
      <c r="Z184" s="8"/>
      <c r="AA184" s="8"/>
      <c r="AB184" s="8"/>
      <c r="AC184" s="9"/>
      <c r="AD184" s="7">
        <v>8382</v>
      </c>
      <c r="AE184" s="8"/>
      <c r="AF184" s="8"/>
      <c r="AG184" s="8"/>
      <c r="AH184" s="9"/>
      <c r="AI184" s="7">
        <v>8471</v>
      </c>
      <c r="AJ184" s="8"/>
      <c r="AK184" s="8"/>
      <c r="AL184" s="8"/>
      <c r="AM184" s="9"/>
      <c r="AN184" s="7">
        <v>9241</v>
      </c>
      <c r="AO184" s="8"/>
      <c r="AP184" s="8"/>
      <c r="AQ184" s="8"/>
      <c r="AR184" s="9"/>
      <c r="AS184" s="7">
        <v>9415</v>
      </c>
      <c r="AT184" s="8"/>
      <c r="AU184" s="8"/>
      <c r="AV184" s="8"/>
      <c r="AW184" s="9"/>
      <c r="AX184" s="7">
        <v>8111</v>
      </c>
      <c r="AY184" s="8"/>
      <c r="AZ184" s="8"/>
      <c r="BA184" s="8"/>
      <c r="BB184" s="9"/>
      <c r="BC184" s="7">
        <v>9627</v>
      </c>
      <c r="BD184" s="8"/>
      <c r="BE184" s="8"/>
      <c r="BF184" s="8"/>
      <c r="BG184" s="9"/>
      <c r="BH184" s="7">
        <v>9562</v>
      </c>
      <c r="BI184" s="8"/>
      <c r="BJ184" s="8"/>
      <c r="BK184" s="8"/>
      <c r="BL184" s="9"/>
      <c r="BM184" s="7">
        <v>9584</v>
      </c>
      <c r="BN184" s="8"/>
      <c r="BO184" s="8"/>
      <c r="BP184" s="8"/>
      <c r="BQ184" s="9"/>
      <c r="BR184" s="37">
        <f>SUM(J184:BQ184)</f>
        <v>108776</v>
      </c>
      <c r="BS184" s="38"/>
      <c r="BT184" s="38"/>
      <c r="BU184" s="38"/>
      <c r="BV184" s="39"/>
      <c r="BW184" s="7">
        <v>9649</v>
      </c>
      <c r="BX184" s="8"/>
      <c r="BY184" s="8"/>
      <c r="BZ184" s="8"/>
      <c r="CA184" s="9"/>
      <c r="CB184" s="7">
        <v>11348</v>
      </c>
      <c r="CC184" s="8"/>
      <c r="CD184" s="8"/>
      <c r="CE184" s="8"/>
      <c r="CF184" s="9"/>
      <c r="CG184" s="7"/>
      <c r="CH184" s="8"/>
      <c r="CI184" s="8"/>
      <c r="CJ184" s="8"/>
      <c r="CK184" s="9"/>
      <c r="CL184" s="7">
        <f t="shared" ref="CL184:CL236" si="817">SUM(Y184:BQ184,BW184:CK184)</f>
        <v>101121</v>
      </c>
      <c r="CM184" s="8"/>
      <c r="CN184" s="8"/>
      <c r="CO184" s="8"/>
      <c r="CP184" s="9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818">SUM(O183,O184)</f>
        <v>66249</v>
      </c>
      <c r="P185" s="18"/>
      <c r="Q185" s="18"/>
      <c r="R185" s="18"/>
      <c r="S185" s="19"/>
      <c r="T185" s="17">
        <f t="shared" ref="T185" si="819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820">SUM(AD183,AD184)</f>
        <v>89718</v>
      </c>
      <c r="AE185" s="18"/>
      <c r="AF185" s="18"/>
      <c r="AG185" s="18"/>
      <c r="AH185" s="19"/>
      <c r="AI185" s="17">
        <f t="shared" ref="AI185" si="821">SUM(AI183,AI184)</f>
        <v>84429</v>
      </c>
      <c r="AJ185" s="18"/>
      <c r="AK185" s="18"/>
      <c r="AL185" s="18"/>
      <c r="AM185" s="19"/>
      <c r="AN185" s="17">
        <f t="shared" ref="AN185" si="822">SUM(AN183,AN184)</f>
        <v>86274</v>
      </c>
      <c r="AO185" s="18"/>
      <c r="AP185" s="18"/>
      <c r="AQ185" s="18"/>
      <c r="AR185" s="19"/>
      <c r="AS185" s="17">
        <f t="shared" ref="AS185" si="823">SUM(AS183,AS184)</f>
        <v>100682</v>
      </c>
      <c r="AT185" s="18"/>
      <c r="AU185" s="18"/>
      <c r="AV185" s="18"/>
      <c r="AW185" s="19"/>
      <c r="AX185" s="17">
        <f t="shared" ref="AX185" si="824">SUM(AX183,AX184)</f>
        <v>90771</v>
      </c>
      <c r="AY185" s="18"/>
      <c r="AZ185" s="18"/>
      <c r="BA185" s="18"/>
      <c r="BB185" s="19"/>
      <c r="BC185" s="17">
        <f t="shared" ref="BC185" si="825">SUM(BC183,BC184)</f>
        <v>100396</v>
      </c>
      <c r="BD185" s="18"/>
      <c r="BE185" s="18"/>
      <c r="BF185" s="18"/>
      <c r="BG185" s="19"/>
      <c r="BH185" s="17">
        <f t="shared" ref="BH185" si="826">SUM(BH183,BH184)</f>
        <v>92387</v>
      </c>
      <c r="BI185" s="18"/>
      <c r="BJ185" s="18"/>
      <c r="BK185" s="18"/>
      <c r="BL185" s="19"/>
      <c r="BM185" s="17">
        <f t="shared" ref="BM185" si="827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60559</v>
      </c>
      <c r="BX185" s="18"/>
      <c r="BY185" s="18"/>
      <c r="BZ185" s="18"/>
      <c r="CA185" s="19"/>
      <c r="CB185" s="17">
        <f t="shared" ref="CB185" si="828">SUM(CB183:CF184)</f>
        <v>61594</v>
      </c>
      <c r="CC185" s="18"/>
      <c r="CD185" s="18"/>
      <c r="CE185" s="18"/>
      <c r="CF185" s="19"/>
      <c r="CG185" s="17">
        <f t="shared" ref="CG185" si="829">SUM(CG183:CK184)</f>
        <v>0</v>
      </c>
      <c r="CH185" s="18"/>
      <c r="CI185" s="18"/>
      <c r="CJ185" s="18"/>
      <c r="CK185" s="19"/>
      <c r="CL185" s="27">
        <f t="shared" si="817"/>
        <v>922358</v>
      </c>
      <c r="CM185" s="28"/>
      <c r="CN185" s="28"/>
      <c r="CO185" s="28"/>
      <c r="CP185" s="29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>
        <v>14754</v>
      </c>
      <c r="BX186" s="15"/>
      <c r="BY186" s="15"/>
      <c r="BZ186" s="15"/>
      <c r="CA186" s="16"/>
      <c r="CB186" s="14">
        <v>17797</v>
      </c>
      <c r="CC186" s="15"/>
      <c r="CD186" s="15"/>
      <c r="CE186" s="15"/>
      <c r="CF186" s="16"/>
      <c r="CG186" s="14"/>
      <c r="CH186" s="15"/>
      <c r="CI186" s="15"/>
      <c r="CJ186" s="15"/>
      <c r="CK186" s="16"/>
      <c r="CL186" s="14">
        <f t="shared" si="817"/>
        <v>214520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7">
        <v>11091</v>
      </c>
      <c r="K187" s="8"/>
      <c r="L187" s="8"/>
      <c r="M187" s="8"/>
      <c r="N187" s="9"/>
      <c r="O187" s="7">
        <v>11967</v>
      </c>
      <c r="P187" s="8"/>
      <c r="Q187" s="8"/>
      <c r="R187" s="8"/>
      <c r="S187" s="9"/>
      <c r="T187" s="7">
        <v>9873</v>
      </c>
      <c r="U187" s="8"/>
      <c r="V187" s="8"/>
      <c r="W187" s="8"/>
      <c r="X187" s="9"/>
      <c r="Y187" s="7">
        <v>14299</v>
      </c>
      <c r="Z187" s="8"/>
      <c r="AA187" s="8"/>
      <c r="AB187" s="8"/>
      <c r="AC187" s="9"/>
      <c r="AD187" s="7">
        <v>16029</v>
      </c>
      <c r="AE187" s="8"/>
      <c r="AF187" s="8"/>
      <c r="AG187" s="8"/>
      <c r="AH187" s="9"/>
      <c r="AI187" s="7">
        <v>16943</v>
      </c>
      <c r="AJ187" s="8"/>
      <c r="AK187" s="8"/>
      <c r="AL187" s="8"/>
      <c r="AM187" s="9"/>
      <c r="AN187" s="7">
        <v>9955</v>
      </c>
      <c r="AO187" s="8"/>
      <c r="AP187" s="8"/>
      <c r="AQ187" s="8"/>
      <c r="AR187" s="9"/>
      <c r="AS187" s="7">
        <v>7212</v>
      </c>
      <c r="AT187" s="8"/>
      <c r="AU187" s="8"/>
      <c r="AV187" s="8"/>
      <c r="AW187" s="9"/>
      <c r="AX187" s="7">
        <v>16468</v>
      </c>
      <c r="AY187" s="8"/>
      <c r="AZ187" s="8"/>
      <c r="BA187" s="8"/>
      <c r="BB187" s="9"/>
      <c r="BC187" s="7">
        <v>15427</v>
      </c>
      <c r="BD187" s="8"/>
      <c r="BE187" s="8"/>
      <c r="BF187" s="8"/>
      <c r="BG187" s="9"/>
      <c r="BH187" s="7">
        <v>25372</v>
      </c>
      <c r="BI187" s="8"/>
      <c r="BJ187" s="8"/>
      <c r="BK187" s="8"/>
      <c r="BL187" s="9"/>
      <c r="BM187" s="7">
        <v>21013</v>
      </c>
      <c r="BN187" s="8"/>
      <c r="BO187" s="8"/>
      <c r="BP187" s="8"/>
      <c r="BQ187" s="9"/>
      <c r="BR187" s="37">
        <f>SUM(J187:BQ187)</f>
        <v>175649</v>
      </c>
      <c r="BS187" s="38"/>
      <c r="BT187" s="38"/>
      <c r="BU187" s="38"/>
      <c r="BV187" s="39"/>
      <c r="BW187" s="7">
        <v>8402</v>
      </c>
      <c r="BX187" s="8"/>
      <c r="BY187" s="8"/>
      <c r="BZ187" s="8"/>
      <c r="CA187" s="9"/>
      <c r="CB187" s="7">
        <v>11372</v>
      </c>
      <c r="CC187" s="8"/>
      <c r="CD187" s="8"/>
      <c r="CE187" s="8"/>
      <c r="CF187" s="9"/>
      <c r="CG187" s="7"/>
      <c r="CH187" s="8"/>
      <c r="CI187" s="8"/>
      <c r="CJ187" s="8"/>
      <c r="CK187" s="9"/>
      <c r="CL187" s="7">
        <f t="shared" si="817"/>
        <v>162492</v>
      </c>
      <c r="CM187" s="8"/>
      <c r="CN187" s="8"/>
      <c r="CO187" s="8"/>
      <c r="CP187" s="9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830">SUM(J186,J187)</f>
        <v>27002</v>
      </c>
      <c r="K188" s="18"/>
      <c r="L188" s="18"/>
      <c r="M188" s="18"/>
      <c r="N188" s="19"/>
      <c r="O188" s="17">
        <f t="shared" ref="O188" si="831">SUM(O186,O187)</f>
        <v>28762</v>
      </c>
      <c r="P188" s="18"/>
      <c r="Q188" s="18"/>
      <c r="R188" s="18"/>
      <c r="S188" s="19"/>
      <c r="T188" s="17">
        <f t="shared" ref="T188" si="832">SUM(T186,T187)</f>
        <v>43669</v>
      </c>
      <c r="U188" s="18"/>
      <c r="V188" s="18"/>
      <c r="W188" s="18"/>
      <c r="X188" s="19"/>
      <c r="Y188" s="17">
        <f t="shared" ref="Y188" si="833">SUM(Y186,Y187)</f>
        <v>45896</v>
      </c>
      <c r="Z188" s="18"/>
      <c r="AA188" s="18"/>
      <c r="AB188" s="18"/>
      <c r="AC188" s="19"/>
      <c r="AD188" s="17">
        <f t="shared" ref="AD188" si="834">SUM(AD186,AD187)</f>
        <v>33264</v>
      </c>
      <c r="AE188" s="18"/>
      <c r="AF188" s="18"/>
      <c r="AG188" s="18"/>
      <c r="AH188" s="19"/>
      <c r="AI188" s="17">
        <f t="shared" ref="AI188" si="835">SUM(AI186,AI187)</f>
        <v>26081</v>
      </c>
      <c r="AJ188" s="18"/>
      <c r="AK188" s="18"/>
      <c r="AL188" s="18"/>
      <c r="AM188" s="19"/>
      <c r="AN188" s="17">
        <f t="shared" ref="AN188" si="836">SUM(AN186,AN187)</f>
        <v>25490</v>
      </c>
      <c r="AO188" s="18"/>
      <c r="AP188" s="18"/>
      <c r="AQ188" s="18"/>
      <c r="AR188" s="19"/>
      <c r="AS188" s="17">
        <f t="shared" ref="AS188" si="837">SUM(AS186,AS187)</f>
        <v>17087</v>
      </c>
      <c r="AT188" s="18"/>
      <c r="AU188" s="18"/>
      <c r="AV188" s="18"/>
      <c r="AW188" s="19"/>
      <c r="AX188" s="17">
        <f t="shared" ref="AX188" si="838">SUM(AX186,AX187)</f>
        <v>28063</v>
      </c>
      <c r="AY188" s="18"/>
      <c r="AZ188" s="18"/>
      <c r="BA188" s="18"/>
      <c r="BB188" s="19"/>
      <c r="BC188" s="17">
        <f t="shared" ref="BC188" si="839">SUM(BC186,BC187)</f>
        <v>32385</v>
      </c>
      <c r="BD188" s="18"/>
      <c r="BE188" s="18"/>
      <c r="BF188" s="18"/>
      <c r="BG188" s="19"/>
      <c r="BH188" s="17">
        <f t="shared" ref="BH188" si="840">SUM(BH186,BH187)</f>
        <v>39638</v>
      </c>
      <c r="BI188" s="18"/>
      <c r="BJ188" s="18"/>
      <c r="BK188" s="18"/>
      <c r="BL188" s="19"/>
      <c r="BM188" s="17">
        <f t="shared" ref="BM188" si="841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42">SUM(BW186:CA187)</f>
        <v>23156</v>
      </c>
      <c r="BX188" s="18"/>
      <c r="BY188" s="18"/>
      <c r="BZ188" s="18"/>
      <c r="CA188" s="19"/>
      <c r="CB188" s="17">
        <f t="shared" ref="CB188" si="843">SUM(CB186:CF187)</f>
        <v>29169</v>
      </c>
      <c r="CC188" s="18"/>
      <c r="CD188" s="18"/>
      <c r="CE188" s="18"/>
      <c r="CF188" s="19"/>
      <c r="CG188" s="17">
        <f t="shared" ref="CG188" si="844">SUM(CG186:CK187)</f>
        <v>0</v>
      </c>
      <c r="CH188" s="18"/>
      <c r="CI188" s="18"/>
      <c r="CJ188" s="18"/>
      <c r="CK188" s="19"/>
      <c r="CL188" s="27">
        <f t="shared" si="817"/>
        <v>377012</v>
      </c>
      <c r="CM188" s="28"/>
      <c r="CN188" s="28"/>
      <c r="CO188" s="28"/>
      <c r="CP188" s="2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 t="shared" ref="BR189:BR190" si="845">SUM(J189:BQ189)</f>
        <v>26960</v>
      </c>
      <c r="BS189" s="35"/>
      <c r="BT189" s="35"/>
      <c r="BU189" s="35"/>
      <c r="BV189" s="36"/>
      <c r="BW189" s="14">
        <v>2297</v>
      </c>
      <c r="BX189" s="15"/>
      <c r="BY189" s="15"/>
      <c r="BZ189" s="15"/>
      <c r="CA189" s="16"/>
      <c r="CB189" s="14">
        <v>2028</v>
      </c>
      <c r="CC189" s="15"/>
      <c r="CD189" s="15"/>
      <c r="CE189" s="15"/>
      <c r="CF189" s="16"/>
      <c r="CG189" s="14"/>
      <c r="CH189" s="15"/>
      <c r="CI189" s="15"/>
      <c r="CJ189" s="15"/>
      <c r="CK189" s="16"/>
      <c r="CL189" s="14">
        <f t="shared" si="817"/>
        <v>23823</v>
      </c>
      <c r="CM189" s="15"/>
      <c r="CN189" s="15"/>
      <c r="CO189" s="15"/>
      <c r="CP189" s="1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>
        <v>0</v>
      </c>
      <c r="AT190" s="8"/>
      <c r="AU190" s="8"/>
      <c r="AV190" s="8"/>
      <c r="AW190" s="9"/>
      <c r="AX190" s="7">
        <v>0</v>
      </c>
      <c r="AY190" s="8"/>
      <c r="AZ190" s="8"/>
      <c r="BA190" s="8"/>
      <c r="BB190" s="9"/>
      <c r="BC190" s="7">
        <v>0</v>
      </c>
      <c r="BD190" s="8"/>
      <c r="BE190" s="8"/>
      <c r="BF190" s="8"/>
      <c r="BG190" s="9"/>
      <c r="BH190" s="7">
        <v>0</v>
      </c>
      <c r="BI190" s="8"/>
      <c r="BJ190" s="8"/>
      <c r="BK190" s="8"/>
      <c r="BL190" s="9"/>
      <c r="BM190" s="7">
        <v>0</v>
      </c>
      <c r="BN190" s="8"/>
      <c r="BO190" s="8"/>
      <c r="BP190" s="8"/>
      <c r="BQ190" s="9"/>
      <c r="BR190" s="37">
        <f t="shared" si="845"/>
        <v>0</v>
      </c>
      <c r="BS190" s="38"/>
      <c r="BT190" s="38"/>
      <c r="BU190" s="38"/>
      <c r="BV190" s="39"/>
      <c r="BW190" s="7">
        <v>0</v>
      </c>
      <c r="BX190" s="8"/>
      <c r="BY190" s="8"/>
      <c r="BZ190" s="8"/>
      <c r="CA190" s="9"/>
      <c r="CB190" s="7">
        <v>0</v>
      </c>
      <c r="CC190" s="8"/>
      <c r="CD190" s="8"/>
      <c r="CE190" s="8"/>
      <c r="CF190" s="9"/>
      <c r="CG190" s="7">
        <v>0</v>
      </c>
      <c r="CH190" s="8"/>
      <c r="CI190" s="8"/>
      <c r="CJ190" s="8"/>
      <c r="CK190" s="9"/>
      <c r="CL190" s="7">
        <f t="shared" si="817"/>
        <v>0</v>
      </c>
      <c r="CM190" s="8"/>
      <c r="CN190" s="8"/>
      <c r="CO190" s="8"/>
      <c r="CP190" s="9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846">SUM(J189,J190)</f>
        <v>2419</v>
      </c>
      <c r="K191" s="18"/>
      <c r="L191" s="18"/>
      <c r="M191" s="18"/>
      <c r="N191" s="19"/>
      <c r="O191" s="17">
        <f t="shared" ref="O191" si="847">SUM(O189,O190)</f>
        <v>2282</v>
      </c>
      <c r="P191" s="18"/>
      <c r="Q191" s="18"/>
      <c r="R191" s="18"/>
      <c r="S191" s="19"/>
      <c r="T191" s="17">
        <f t="shared" ref="T191" si="848">SUM(T189,T190)</f>
        <v>2761</v>
      </c>
      <c r="U191" s="18"/>
      <c r="V191" s="18"/>
      <c r="W191" s="18"/>
      <c r="X191" s="19"/>
      <c r="Y191" s="17">
        <f t="shared" ref="Y191" si="849">SUM(Y189,Y190)</f>
        <v>1890</v>
      </c>
      <c r="Z191" s="18"/>
      <c r="AA191" s="18"/>
      <c r="AB191" s="18"/>
      <c r="AC191" s="19"/>
      <c r="AD191" s="17">
        <f t="shared" ref="AD191" si="850">SUM(AD189,AD190)</f>
        <v>2059</v>
      </c>
      <c r="AE191" s="18"/>
      <c r="AF191" s="18"/>
      <c r="AG191" s="18"/>
      <c r="AH191" s="19"/>
      <c r="AI191" s="17">
        <f t="shared" ref="AI191" si="851">SUM(AI189,AI190)</f>
        <v>1889</v>
      </c>
      <c r="AJ191" s="18"/>
      <c r="AK191" s="18"/>
      <c r="AL191" s="18"/>
      <c r="AM191" s="19"/>
      <c r="AN191" s="17">
        <f t="shared" ref="AN191" si="852">SUM(AN189,AN190)</f>
        <v>2360</v>
      </c>
      <c r="AO191" s="18"/>
      <c r="AP191" s="18"/>
      <c r="AQ191" s="18"/>
      <c r="AR191" s="19"/>
      <c r="AS191" s="17">
        <f t="shared" ref="AS191" si="853">SUM(AS189,AS190)</f>
        <v>2798</v>
      </c>
      <c r="AT191" s="18"/>
      <c r="AU191" s="18"/>
      <c r="AV191" s="18"/>
      <c r="AW191" s="19"/>
      <c r="AX191" s="17">
        <f t="shared" ref="AX191" si="854">SUM(AX189,AX190)</f>
        <v>1943</v>
      </c>
      <c r="AY191" s="18"/>
      <c r="AZ191" s="18"/>
      <c r="BA191" s="18"/>
      <c r="BB191" s="19"/>
      <c r="BC191" s="17">
        <f t="shared" ref="BC191" si="855">SUM(BC189,BC190)</f>
        <v>1892</v>
      </c>
      <c r="BD191" s="18"/>
      <c r="BE191" s="18"/>
      <c r="BF191" s="18"/>
      <c r="BG191" s="19"/>
      <c r="BH191" s="17">
        <f t="shared" ref="BH191" si="856">SUM(BH189,BH190)</f>
        <v>2187</v>
      </c>
      <c r="BI191" s="18"/>
      <c r="BJ191" s="18"/>
      <c r="BK191" s="18"/>
      <c r="BL191" s="19"/>
      <c r="BM191" s="17">
        <f t="shared" ref="BM191" si="857">SUM(BM189,BM190)</f>
        <v>2480</v>
      </c>
      <c r="BN191" s="18"/>
      <c r="BO191" s="18"/>
      <c r="BP191" s="18"/>
      <c r="BQ191" s="19"/>
      <c r="BR191" s="31">
        <f t="shared" ref="BR191" si="858">SUM(BR189:BV190)</f>
        <v>26960</v>
      </c>
      <c r="BS191" s="32"/>
      <c r="BT191" s="32"/>
      <c r="BU191" s="32"/>
      <c r="BV191" s="33"/>
      <c r="BW191" s="17">
        <f t="shared" ref="BW191" si="859">SUM(BW189:CA190)</f>
        <v>2297</v>
      </c>
      <c r="BX191" s="18"/>
      <c r="BY191" s="18"/>
      <c r="BZ191" s="18"/>
      <c r="CA191" s="19"/>
      <c r="CB191" s="17">
        <f t="shared" ref="CB191" si="860">SUM(CB189:CF190)</f>
        <v>2028</v>
      </c>
      <c r="CC191" s="18"/>
      <c r="CD191" s="18"/>
      <c r="CE191" s="18"/>
      <c r="CF191" s="19"/>
      <c r="CG191" s="17">
        <f t="shared" ref="CG191" si="861">SUM(CG189:CK190)</f>
        <v>0</v>
      </c>
      <c r="CH191" s="18"/>
      <c r="CI191" s="18"/>
      <c r="CJ191" s="18"/>
      <c r="CK191" s="19"/>
      <c r="CL191" s="27">
        <f t="shared" si="817"/>
        <v>23823</v>
      </c>
      <c r="CM191" s="28"/>
      <c r="CN191" s="28"/>
      <c r="CO191" s="28"/>
      <c r="CP191" s="2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862">SUM(J192:BQ192)</f>
        <v>15842</v>
      </c>
      <c r="BS192" s="35"/>
      <c r="BT192" s="35"/>
      <c r="BU192" s="35"/>
      <c r="BV192" s="36"/>
      <c r="BW192" s="14">
        <v>1265</v>
      </c>
      <c r="BX192" s="15"/>
      <c r="BY192" s="15"/>
      <c r="BZ192" s="15"/>
      <c r="CA192" s="16"/>
      <c r="CB192" s="14">
        <v>1091</v>
      </c>
      <c r="CC192" s="15"/>
      <c r="CD192" s="15"/>
      <c r="CE192" s="15"/>
      <c r="CF192" s="16"/>
      <c r="CG192" s="14"/>
      <c r="CH192" s="15"/>
      <c r="CI192" s="15"/>
      <c r="CJ192" s="15"/>
      <c r="CK192" s="16"/>
      <c r="CL192" s="14">
        <f t="shared" si="817"/>
        <v>14349</v>
      </c>
      <c r="CM192" s="15"/>
      <c r="CN192" s="15"/>
      <c r="CO192" s="15"/>
      <c r="CP192" s="1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>
        <v>0</v>
      </c>
      <c r="AT193" s="8"/>
      <c r="AU193" s="8"/>
      <c r="AV193" s="8"/>
      <c r="AW193" s="9"/>
      <c r="AX193" s="7">
        <v>0</v>
      </c>
      <c r="AY193" s="8"/>
      <c r="AZ193" s="8"/>
      <c r="BA193" s="8"/>
      <c r="BB193" s="9"/>
      <c r="BC193" s="7">
        <v>0</v>
      </c>
      <c r="BD193" s="8"/>
      <c r="BE193" s="8"/>
      <c r="BF193" s="8"/>
      <c r="BG193" s="9"/>
      <c r="BH193" s="7">
        <v>0</v>
      </c>
      <c r="BI193" s="8"/>
      <c r="BJ193" s="8"/>
      <c r="BK193" s="8"/>
      <c r="BL193" s="9"/>
      <c r="BM193" s="7">
        <v>0</v>
      </c>
      <c r="BN193" s="8"/>
      <c r="BO193" s="8"/>
      <c r="BP193" s="8"/>
      <c r="BQ193" s="9"/>
      <c r="BR193" s="37">
        <f t="shared" si="862"/>
        <v>0</v>
      </c>
      <c r="BS193" s="38"/>
      <c r="BT193" s="38"/>
      <c r="BU193" s="38"/>
      <c r="BV193" s="39"/>
      <c r="BW193" s="7">
        <v>0</v>
      </c>
      <c r="BX193" s="8"/>
      <c r="BY193" s="8"/>
      <c r="BZ193" s="8"/>
      <c r="CA193" s="9"/>
      <c r="CB193" s="7">
        <v>0</v>
      </c>
      <c r="CC193" s="8"/>
      <c r="CD193" s="8"/>
      <c r="CE193" s="8"/>
      <c r="CF193" s="9"/>
      <c r="CG193" s="7">
        <v>0</v>
      </c>
      <c r="CH193" s="8"/>
      <c r="CI193" s="8"/>
      <c r="CJ193" s="8"/>
      <c r="CK193" s="9"/>
      <c r="CL193" s="7">
        <f t="shared" si="817"/>
        <v>0</v>
      </c>
      <c r="CM193" s="8"/>
      <c r="CN193" s="8"/>
      <c r="CO193" s="8"/>
      <c r="CP193" s="9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863">SUM(J192,J193)</f>
        <v>1270</v>
      </c>
      <c r="K194" s="18"/>
      <c r="L194" s="18"/>
      <c r="M194" s="18"/>
      <c r="N194" s="19"/>
      <c r="O194" s="17">
        <f t="shared" ref="O194" si="864">SUM(O192,O193)</f>
        <v>1148</v>
      </c>
      <c r="P194" s="18"/>
      <c r="Q194" s="18"/>
      <c r="R194" s="18"/>
      <c r="S194" s="19"/>
      <c r="T194" s="17">
        <f t="shared" ref="T194" si="865">SUM(T192,T193)</f>
        <v>1431</v>
      </c>
      <c r="U194" s="18"/>
      <c r="V194" s="18"/>
      <c r="W194" s="18"/>
      <c r="X194" s="19"/>
      <c r="Y194" s="17">
        <f t="shared" ref="Y194" si="866">SUM(Y192,Y193)</f>
        <v>1454</v>
      </c>
      <c r="Z194" s="18"/>
      <c r="AA194" s="18"/>
      <c r="AB194" s="18"/>
      <c r="AC194" s="19"/>
      <c r="AD194" s="17">
        <f t="shared" ref="AD194" si="867">SUM(AD192,AD193)</f>
        <v>1315</v>
      </c>
      <c r="AE194" s="18"/>
      <c r="AF194" s="18"/>
      <c r="AG194" s="18"/>
      <c r="AH194" s="19"/>
      <c r="AI194" s="17">
        <f t="shared" ref="AI194" si="868">SUM(AI192,AI193)</f>
        <v>1260</v>
      </c>
      <c r="AJ194" s="18"/>
      <c r="AK194" s="18"/>
      <c r="AL194" s="18"/>
      <c r="AM194" s="19"/>
      <c r="AN194" s="17">
        <f t="shared" ref="AN194" si="869">SUM(AN192,AN193)</f>
        <v>1369</v>
      </c>
      <c r="AO194" s="18"/>
      <c r="AP194" s="18"/>
      <c r="AQ194" s="18"/>
      <c r="AR194" s="19"/>
      <c r="AS194" s="17">
        <f t="shared" ref="AS194" si="870">SUM(AS192,AS193)</f>
        <v>1270</v>
      </c>
      <c r="AT194" s="18"/>
      <c r="AU194" s="18"/>
      <c r="AV194" s="18"/>
      <c r="AW194" s="19"/>
      <c r="AX194" s="17">
        <f t="shared" ref="AX194" si="871">SUM(AX192,AX193)</f>
        <v>1187</v>
      </c>
      <c r="AY194" s="18"/>
      <c r="AZ194" s="18"/>
      <c r="BA194" s="18"/>
      <c r="BB194" s="19"/>
      <c r="BC194" s="17">
        <f t="shared" ref="BC194" si="872">SUM(BC192,BC193)</f>
        <v>1332</v>
      </c>
      <c r="BD194" s="18"/>
      <c r="BE194" s="18"/>
      <c r="BF194" s="18"/>
      <c r="BG194" s="19"/>
      <c r="BH194" s="17">
        <f t="shared" ref="BH194" si="873">SUM(BH192,BH193)</f>
        <v>1298</v>
      </c>
      <c r="BI194" s="18"/>
      <c r="BJ194" s="18"/>
      <c r="BK194" s="18"/>
      <c r="BL194" s="19"/>
      <c r="BM194" s="17">
        <f t="shared" ref="BM194" si="874">SUM(BM192,BM193)</f>
        <v>1508</v>
      </c>
      <c r="BN194" s="18"/>
      <c r="BO194" s="18"/>
      <c r="BP194" s="18"/>
      <c r="BQ194" s="19"/>
      <c r="BR194" s="31">
        <f t="shared" ref="BR194" si="875">SUM(BR192:BV193)</f>
        <v>15842</v>
      </c>
      <c r="BS194" s="32"/>
      <c r="BT194" s="32"/>
      <c r="BU194" s="32"/>
      <c r="BV194" s="33"/>
      <c r="BW194" s="17">
        <f t="shared" ref="BW194" si="876">SUM(BW192:CA193)</f>
        <v>1265</v>
      </c>
      <c r="BX194" s="18"/>
      <c r="BY194" s="18"/>
      <c r="BZ194" s="18"/>
      <c r="CA194" s="19"/>
      <c r="CB194" s="17">
        <f t="shared" ref="CB194" si="877">SUM(CB192:CF193)</f>
        <v>1091</v>
      </c>
      <c r="CC194" s="18"/>
      <c r="CD194" s="18"/>
      <c r="CE194" s="18"/>
      <c r="CF194" s="19"/>
      <c r="CG194" s="17">
        <f t="shared" ref="CG194" si="878">SUM(CG192:CK193)</f>
        <v>0</v>
      </c>
      <c r="CH194" s="18"/>
      <c r="CI194" s="18"/>
      <c r="CJ194" s="18"/>
      <c r="CK194" s="19"/>
      <c r="CL194" s="27">
        <f t="shared" si="817"/>
        <v>14349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7">
        <f t="shared" ref="BR195:BR196" si="879">SUM(J195:BQ195)</f>
        <v>25749</v>
      </c>
      <c r="BS195" s="38"/>
      <c r="BT195" s="38"/>
      <c r="BU195" s="38"/>
      <c r="BV195" s="39"/>
      <c r="BW195" s="14">
        <v>2210</v>
      </c>
      <c r="BX195" s="15"/>
      <c r="BY195" s="15"/>
      <c r="BZ195" s="15"/>
      <c r="CA195" s="16"/>
      <c r="CB195" s="14">
        <v>2032</v>
      </c>
      <c r="CC195" s="15"/>
      <c r="CD195" s="15"/>
      <c r="CE195" s="15"/>
      <c r="CF195" s="16"/>
      <c r="CG195" s="14"/>
      <c r="CH195" s="15"/>
      <c r="CI195" s="15"/>
      <c r="CJ195" s="15"/>
      <c r="CK195" s="16"/>
      <c r="CL195" s="14">
        <f t="shared" si="817"/>
        <v>23932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>
        <v>0</v>
      </c>
      <c r="AT196" s="8"/>
      <c r="AU196" s="8"/>
      <c r="AV196" s="8"/>
      <c r="AW196" s="9"/>
      <c r="AX196" s="7">
        <v>0</v>
      </c>
      <c r="AY196" s="8"/>
      <c r="AZ196" s="8"/>
      <c r="BA196" s="8"/>
      <c r="BB196" s="9"/>
      <c r="BC196" s="7">
        <v>0</v>
      </c>
      <c r="BD196" s="8"/>
      <c r="BE196" s="8"/>
      <c r="BF196" s="8"/>
      <c r="BG196" s="9"/>
      <c r="BH196" s="7">
        <v>0</v>
      </c>
      <c r="BI196" s="8"/>
      <c r="BJ196" s="8"/>
      <c r="BK196" s="8"/>
      <c r="BL196" s="9"/>
      <c r="BM196" s="7">
        <v>0</v>
      </c>
      <c r="BN196" s="8"/>
      <c r="BO196" s="8"/>
      <c r="BP196" s="8"/>
      <c r="BQ196" s="9"/>
      <c r="BR196" s="37">
        <f t="shared" si="879"/>
        <v>0</v>
      </c>
      <c r="BS196" s="38"/>
      <c r="BT196" s="38"/>
      <c r="BU196" s="38"/>
      <c r="BV196" s="39"/>
      <c r="BW196" s="7">
        <v>0</v>
      </c>
      <c r="BX196" s="8"/>
      <c r="BY196" s="8"/>
      <c r="BZ196" s="8"/>
      <c r="CA196" s="9"/>
      <c r="CB196" s="7">
        <v>0</v>
      </c>
      <c r="CC196" s="8"/>
      <c r="CD196" s="8"/>
      <c r="CE196" s="8"/>
      <c r="CF196" s="9"/>
      <c r="CG196" s="7"/>
      <c r="CH196" s="8"/>
      <c r="CI196" s="8"/>
      <c r="CJ196" s="8"/>
      <c r="CK196" s="9"/>
      <c r="CL196" s="7">
        <f t="shared" si="817"/>
        <v>0</v>
      </c>
      <c r="CM196" s="8"/>
      <c r="CN196" s="8"/>
      <c r="CO196" s="8"/>
      <c r="CP196" s="9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880">SUM(J195,J196)</f>
        <v>2074</v>
      </c>
      <c r="K197" s="18"/>
      <c r="L197" s="18"/>
      <c r="M197" s="18"/>
      <c r="N197" s="19"/>
      <c r="O197" s="17">
        <f t="shared" ref="O197" si="881">SUM(O195,O196)</f>
        <v>1838</v>
      </c>
      <c r="P197" s="18"/>
      <c r="Q197" s="18"/>
      <c r="R197" s="18"/>
      <c r="S197" s="19"/>
      <c r="T197" s="17">
        <f t="shared" ref="T197" si="882">SUM(T195,T196)</f>
        <v>2147</v>
      </c>
      <c r="U197" s="18"/>
      <c r="V197" s="18"/>
      <c r="W197" s="18"/>
      <c r="X197" s="19"/>
      <c r="Y197" s="17">
        <f t="shared" ref="Y197" si="883">SUM(Y195,Y196)</f>
        <v>1696</v>
      </c>
      <c r="Z197" s="18"/>
      <c r="AA197" s="18"/>
      <c r="AB197" s="18"/>
      <c r="AC197" s="19"/>
      <c r="AD197" s="17">
        <f t="shared" ref="AD197" si="884">SUM(AD195,AD196)</f>
        <v>2173</v>
      </c>
      <c r="AE197" s="18"/>
      <c r="AF197" s="18"/>
      <c r="AG197" s="18"/>
      <c r="AH197" s="19"/>
      <c r="AI197" s="17">
        <f t="shared" ref="AI197" si="885">SUM(AI195,AI196)</f>
        <v>1993</v>
      </c>
      <c r="AJ197" s="18"/>
      <c r="AK197" s="18"/>
      <c r="AL197" s="18"/>
      <c r="AM197" s="19"/>
      <c r="AN197" s="17">
        <f t="shared" ref="AN197" si="886">SUM(AN195,AN196)</f>
        <v>2299</v>
      </c>
      <c r="AO197" s="18"/>
      <c r="AP197" s="18"/>
      <c r="AQ197" s="18"/>
      <c r="AR197" s="19"/>
      <c r="AS197" s="17">
        <f t="shared" ref="AS197" si="887">SUM(AS195,AS196)</f>
        <v>2775</v>
      </c>
      <c r="AT197" s="18"/>
      <c r="AU197" s="18"/>
      <c r="AV197" s="18"/>
      <c r="AW197" s="19"/>
      <c r="AX197" s="17">
        <f t="shared" ref="AX197" si="888">SUM(AX195,AX196)</f>
        <v>2246</v>
      </c>
      <c r="AY197" s="18"/>
      <c r="AZ197" s="18"/>
      <c r="BA197" s="18"/>
      <c r="BB197" s="19"/>
      <c r="BC197" s="17">
        <f t="shared" ref="BC197" si="889">SUM(BC195,BC196)</f>
        <v>1792</v>
      </c>
      <c r="BD197" s="18"/>
      <c r="BE197" s="18"/>
      <c r="BF197" s="18"/>
      <c r="BG197" s="19"/>
      <c r="BH197" s="17">
        <f t="shared" ref="BH197" si="890">SUM(BH195,BH196)</f>
        <v>2429</v>
      </c>
      <c r="BI197" s="18"/>
      <c r="BJ197" s="18"/>
      <c r="BK197" s="18"/>
      <c r="BL197" s="19"/>
      <c r="BM197" s="17">
        <f t="shared" ref="BM197" si="891">SUM(BM195,BM196)</f>
        <v>2287</v>
      </c>
      <c r="BN197" s="18"/>
      <c r="BO197" s="18"/>
      <c r="BP197" s="18"/>
      <c r="BQ197" s="19"/>
      <c r="BR197" s="31">
        <f t="shared" ref="BR197" si="892">SUM(BR195:BV196)</f>
        <v>25749</v>
      </c>
      <c r="BS197" s="32"/>
      <c r="BT197" s="32"/>
      <c r="BU197" s="32"/>
      <c r="BV197" s="33"/>
      <c r="BW197" s="17">
        <f t="shared" ref="BW197" si="893">SUM(BW195:CA196)</f>
        <v>2210</v>
      </c>
      <c r="BX197" s="18"/>
      <c r="BY197" s="18"/>
      <c r="BZ197" s="18"/>
      <c r="CA197" s="19"/>
      <c r="CB197" s="17">
        <f t="shared" ref="CB197" si="894">SUM(CB195:CF196)</f>
        <v>2032</v>
      </c>
      <c r="CC197" s="18"/>
      <c r="CD197" s="18"/>
      <c r="CE197" s="18"/>
      <c r="CF197" s="19"/>
      <c r="CG197" s="17">
        <f t="shared" ref="CG197" si="895">SUM(CG195:CK196)</f>
        <v>0</v>
      </c>
      <c r="CH197" s="18"/>
      <c r="CI197" s="18"/>
      <c r="CJ197" s="18"/>
      <c r="CK197" s="19"/>
      <c r="CL197" s="27">
        <f t="shared" si="817"/>
        <v>23932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628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896">SUM(J198:BQ198)</f>
        <v>4579</v>
      </c>
      <c r="BS198" s="35"/>
      <c r="BT198" s="35"/>
      <c r="BU198" s="35"/>
      <c r="BV198" s="36"/>
      <c r="BW198" s="14">
        <v>297</v>
      </c>
      <c r="BX198" s="15"/>
      <c r="BY198" s="15"/>
      <c r="BZ198" s="15"/>
      <c r="CA198" s="16"/>
      <c r="CB198" s="14">
        <v>255</v>
      </c>
      <c r="CC198" s="15"/>
      <c r="CD198" s="15"/>
      <c r="CE198" s="15"/>
      <c r="CF198" s="16"/>
      <c r="CG198" s="14"/>
      <c r="CH198" s="15"/>
      <c r="CI198" s="15"/>
      <c r="CJ198" s="15"/>
      <c r="CK198" s="16"/>
      <c r="CL198" s="14">
        <f t="shared" si="817"/>
        <v>4426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>
        <v>0</v>
      </c>
      <c r="AT199" s="8"/>
      <c r="AU199" s="8"/>
      <c r="AV199" s="8"/>
      <c r="AW199" s="9"/>
      <c r="AX199" s="7">
        <v>0</v>
      </c>
      <c r="AY199" s="8"/>
      <c r="AZ199" s="8"/>
      <c r="BA199" s="8"/>
      <c r="BB199" s="9"/>
      <c r="BC199" s="7">
        <v>0</v>
      </c>
      <c r="BD199" s="8"/>
      <c r="BE199" s="8"/>
      <c r="BF199" s="8"/>
      <c r="BG199" s="9"/>
      <c r="BH199" s="7">
        <v>0</v>
      </c>
      <c r="BI199" s="8"/>
      <c r="BJ199" s="8"/>
      <c r="BK199" s="8"/>
      <c r="BL199" s="9"/>
      <c r="BM199" s="7">
        <v>0</v>
      </c>
      <c r="BN199" s="8"/>
      <c r="BO199" s="8"/>
      <c r="BP199" s="8"/>
      <c r="BQ199" s="9"/>
      <c r="BR199" s="37">
        <f t="shared" si="896"/>
        <v>0</v>
      </c>
      <c r="BS199" s="38"/>
      <c r="BT199" s="38"/>
      <c r="BU199" s="38"/>
      <c r="BV199" s="39"/>
      <c r="BW199" s="7">
        <v>0</v>
      </c>
      <c r="BX199" s="8"/>
      <c r="BY199" s="8"/>
      <c r="BZ199" s="8"/>
      <c r="CA199" s="9"/>
      <c r="CB199" s="7">
        <v>0</v>
      </c>
      <c r="CC199" s="8"/>
      <c r="CD199" s="8"/>
      <c r="CE199" s="8"/>
      <c r="CF199" s="9"/>
      <c r="CG199" s="7"/>
      <c r="CH199" s="8"/>
      <c r="CI199" s="8"/>
      <c r="CJ199" s="8"/>
      <c r="CK199" s="9"/>
      <c r="CL199" s="7">
        <f t="shared" si="817"/>
        <v>0</v>
      </c>
      <c r="CM199" s="8"/>
      <c r="CN199" s="8"/>
      <c r="CO199" s="8"/>
      <c r="CP199" s="9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897">SUM(J198,J199)</f>
        <v>238</v>
      </c>
      <c r="K200" s="18"/>
      <c r="L200" s="18"/>
      <c r="M200" s="18"/>
      <c r="N200" s="19"/>
      <c r="O200" s="17">
        <f t="shared" ref="O200" si="898">SUM(O198,O199)</f>
        <v>261</v>
      </c>
      <c r="P200" s="18"/>
      <c r="Q200" s="18"/>
      <c r="R200" s="18"/>
      <c r="S200" s="19"/>
      <c r="T200" s="17">
        <f t="shared" ref="T200" si="899">SUM(T198,T199)</f>
        <v>206</v>
      </c>
      <c r="U200" s="18"/>
      <c r="V200" s="18"/>
      <c r="W200" s="18"/>
      <c r="X200" s="19"/>
      <c r="Y200" s="17">
        <f t="shared" ref="Y200" si="900">SUM(Y198,Y199)</f>
        <v>495</v>
      </c>
      <c r="Z200" s="18"/>
      <c r="AA200" s="18"/>
      <c r="AB200" s="18"/>
      <c r="AC200" s="19"/>
      <c r="AD200" s="17">
        <f t="shared" ref="AD200" si="901">SUM(AD198,AD199)</f>
        <v>628</v>
      </c>
      <c r="AE200" s="18"/>
      <c r="AF200" s="18"/>
      <c r="AG200" s="18"/>
      <c r="AH200" s="19"/>
      <c r="AI200" s="17">
        <f t="shared" ref="AI200" si="902">SUM(AI198,AI199)</f>
        <v>382</v>
      </c>
      <c r="AJ200" s="18"/>
      <c r="AK200" s="18"/>
      <c r="AL200" s="18"/>
      <c r="AM200" s="19"/>
      <c r="AN200" s="17">
        <f t="shared" ref="AN200" si="903">SUM(AN198,AN199)</f>
        <v>711</v>
      </c>
      <c r="AO200" s="18"/>
      <c r="AP200" s="18"/>
      <c r="AQ200" s="18"/>
      <c r="AR200" s="19"/>
      <c r="AS200" s="17">
        <f t="shared" ref="AS200" si="904">SUM(AS198,AS199)</f>
        <v>346</v>
      </c>
      <c r="AT200" s="18"/>
      <c r="AU200" s="18"/>
      <c r="AV200" s="18"/>
      <c r="AW200" s="19"/>
      <c r="AX200" s="17">
        <f t="shared" ref="AX200" si="905">SUM(AX198,AX199)</f>
        <v>308</v>
      </c>
      <c r="AY200" s="18"/>
      <c r="AZ200" s="18"/>
      <c r="BA200" s="18"/>
      <c r="BB200" s="19"/>
      <c r="BC200" s="17">
        <f t="shared" ref="BC200" si="906">SUM(BC198,BC199)</f>
        <v>294</v>
      </c>
      <c r="BD200" s="18"/>
      <c r="BE200" s="18"/>
      <c r="BF200" s="18"/>
      <c r="BG200" s="19"/>
      <c r="BH200" s="17">
        <f t="shared" ref="BH200" si="907">SUM(BH198,BH199)</f>
        <v>398</v>
      </c>
      <c r="BI200" s="18"/>
      <c r="BJ200" s="18"/>
      <c r="BK200" s="18"/>
      <c r="BL200" s="19"/>
      <c r="BM200" s="17">
        <f t="shared" ref="BM200" si="908">SUM(BM198,BM199)</f>
        <v>312</v>
      </c>
      <c r="BN200" s="18"/>
      <c r="BO200" s="18"/>
      <c r="BP200" s="18"/>
      <c r="BQ200" s="19"/>
      <c r="BR200" s="96">
        <f t="shared" ref="BR200" si="909">SUM(BR198:BV199)</f>
        <v>4579</v>
      </c>
      <c r="BS200" s="97"/>
      <c r="BT200" s="97"/>
      <c r="BU200" s="97"/>
      <c r="BV200" s="98"/>
      <c r="BW200" s="17">
        <f t="shared" ref="BW200" si="910">SUM(BW198:CA199)</f>
        <v>297</v>
      </c>
      <c r="BX200" s="18"/>
      <c r="BY200" s="18"/>
      <c r="BZ200" s="18"/>
      <c r="CA200" s="19"/>
      <c r="CB200" s="17">
        <f t="shared" ref="CB200" si="911">SUM(CB198:CF199)</f>
        <v>255</v>
      </c>
      <c r="CC200" s="18"/>
      <c r="CD200" s="18"/>
      <c r="CE200" s="18"/>
      <c r="CF200" s="19"/>
      <c r="CG200" s="17">
        <f t="shared" ref="CG200" si="912">SUM(CG198:CK199)</f>
        <v>0</v>
      </c>
      <c r="CH200" s="18"/>
      <c r="CI200" s="18"/>
      <c r="CJ200" s="18"/>
      <c r="CK200" s="19"/>
      <c r="CL200" s="27">
        <f t="shared" si="817"/>
        <v>4426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913">SUM(J201:BQ201)</f>
        <v>204360</v>
      </c>
      <c r="BS201" s="35"/>
      <c r="BT201" s="35"/>
      <c r="BU201" s="35"/>
      <c r="BV201" s="36"/>
      <c r="BW201" s="14">
        <v>15278</v>
      </c>
      <c r="BX201" s="15"/>
      <c r="BY201" s="15"/>
      <c r="BZ201" s="15"/>
      <c r="CA201" s="16"/>
      <c r="CB201" s="14">
        <v>13711</v>
      </c>
      <c r="CC201" s="15"/>
      <c r="CD201" s="15"/>
      <c r="CE201" s="15"/>
      <c r="CF201" s="16"/>
      <c r="CG201" s="14"/>
      <c r="CH201" s="15"/>
      <c r="CI201" s="15"/>
      <c r="CJ201" s="15"/>
      <c r="CK201" s="16"/>
      <c r="CL201" s="14">
        <f t="shared" si="817"/>
        <v>188539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>
        <v>0</v>
      </c>
      <c r="AT202" s="8"/>
      <c r="AU202" s="8"/>
      <c r="AV202" s="8"/>
      <c r="AW202" s="9"/>
      <c r="AX202" s="7">
        <v>0</v>
      </c>
      <c r="AY202" s="8"/>
      <c r="AZ202" s="8"/>
      <c r="BA202" s="8"/>
      <c r="BB202" s="9"/>
      <c r="BC202" s="7">
        <v>0</v>
      </c>
      <c r="BD202" s="8"/>
      <c r="BE202" s="8"/>
      <c r="BF202" s="8"/>
      <c r="BG202" s="9"/>
      <c r="BH202" s="7">
        <v>0</v>
      </c>
      <c r="BI202" s="8"/>
      <c r="BJ202" s="8"/>
      <c r="BK202" s="8"/>
      <c r="BL202" s="9"/>
      <c r="BM202" s="7">
        <v>0</v>
      </c>
      <c r="BN202" s="8"/>
      <c r="BO202" s="8"/>
      <c r="BP202" s="8"/>
      <c r="BQ202" s="9"/>
      <c r="BR202" s="37">
        <f t="shared" si="913"/>
        <v>0</v>
      </c>
      <c r="BS202" s="38"/>
      <c r="BT202" s="38"/>
      <c r="BU202" s="38"/>
      <c r="BV202" s="39"/>
      <c r="BW202" s="7">
        <v>0</v>
      </c>
      <c r="BX202" s="8"/>
      <c r="BY202" s="8"/>
      <c r="BZ202" s="8"/>
      <c r="CA202" s="9"/>
      <c r="CB202" s="7">
        <v>0</v>
      </c>
      <c r="CC202" s="8"/>
      <c r="CD202" s="8"/>
      <c r="CE202" s="8"/>
      <c r="CF202" s="9"/>
      <c r="CG202" s="7"/>
      <c r="CH202" s="8"/>
      <c r="CI202" s="8"/>
      <c r="CJ202" s="8"/>
      <c r="CK202" s="9"/>
      <c r="CL202" s="7">
        <f t="shared" si="817"/>
        <v>0</v>
      </c>
      <c r="CM202" s="8"/>
      <c r="CN202" s="8"/>
      <c r="CO202" s="8"/>
      <c r="CP202" s="9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914">SUM(J201,J202)</f>
        <v>14379</v>
      </c>
      <c r="K203" s="18"/>
      <c r="L203" s="18"/>
      <c r="M203" s="18"/>
      <c r="N203" s="19"/>
      <c r="O203" s="17">
        <f t="shared" ref="O203" si="915">SUM(O201,O202)</f>
        <v>12975</v>
      </c>
      <c r="P203" s="18"/>
      <c r="Q203" s="18"/>
      <c r="R203" s="18"/>
      <c r="S203" s="19"/>
      <c r="T203" s="17">
        <f t="shared" ref="T203" si="916">SUM(T201,T202)</f>
        <v>17456</v>
      </c>
      <c r="U203" s="18"/>
      <c r="V203" s="18"/>
      <c r="W203" s="18"/>
      <c r="X203" s="19"/>
      <c r="Y203" s="17">
        <f t="shared" ref="Y203" si="917">SUM(Y201,Y202)</f>
        <v>14938</v>
      </c>
      <c r="Z203" s="18"/>
      <c r="AA203" s="18"/>
      <c r="AB203" s="18"/>
      <c r="AC203" s="19"/>
      <c r="AD203" s="17">
        <f t="shared" ref="AD203" si="918">SUM(AD201,AD202)</f>
        <v>18048</v>
      </c>
      <c r="AE203" s="18"/>
      <c r="AF203" s="18"/>
      <c r="AG203" s="18"/>
      <c r="AH203" s="19"/>
      <c r="AI203" s="17">
        <f t="shared" ref="AI203" si="919">SUM(AI201,AI202)</f>
        <v>12253</v>
      </c>
      <c r="AJ203" s="18"/>
      <c r="AK203" s="18"/>
      <c r="AL203" s="18"/>
      <c r="AM203" s="19"/>
      <c r="AN203" s="17">
        <f t="shared" ref="AN203" si="920">SUM(AN201,AN202)</f>
        <v>18413</v>
      </c>
      <c r="AO203" s="18"/>
      <c r="AP203" s="18"/>
      <c r="AQ203" s="18"/>
      <c r="AR203" s="19"/>
      <c r="AS203" s="17">
        <f t="shared" ref="AS203" si="921">SUM(AS201,AS202)</f>
        <v>28499</v>
      </c>
      <c r="AT203" s="18"/>
      <c r="AU203" s="18"/>
      <c r="AV203" s="18"/>
      <c r="AW203" s="19"/>
      <c r="AX203" s="17">
        <f t="shared" ref="AX203" si="922">SUM(AX201,AX202)</f>
        <v>18011</v>
      </c>
      <c r="AY203" s="18"/>
      <c r="AZ203" s="18"/>
      <c r="BA203" s="18"/>
      <c r="BB203" s="19"/>
      <c r="BC203" s="17">
        <f t="shared" ref="BC203" si="923">SUM(BC201,BC202)</f>
        <v>15525</v>
      </c>
      <c r="BD203" s="18"/>
      <c r="BE203" s="18"/>
      <c r="BF203" s="18"/>
      <c r="BG203" s="19"/>
      <c r="BH203" s="17">
        <f t="shared" ref="BH203" si="924">SUM(BH201,BH202)</f>
        <v>19142</v>
      </c>
      <c r="BI203" s="18"/>
      <c r="BJ203" s="18"/>
      <c r="BK203" s="18"/>
      <c r="BL203" s="19"/>
      <c r="BM203" s="17">
        <f t="shared" ref="BM203" si="925">SUM(BM201,BM202)</f>
        <v>14721</v>
      </c>
      <c r="BN203" s="18"/>
      <c r="BO203" s="18"/>
      <c r="BP203" s="18"/>
      <c r="BQ203" s="19"/>
      <c r="BR203" s="31">
        <f t="shared" ref="BR203" si="926">SUM(BR201:BV202)</f>
        <v>204360</v>
      </c>
      <c r="BS203" s="32"/>
      <c r="BT203" s="32"/>
      <c r="BU203" s="32"/>
      <c r="BV203" s="33"/>
      <c r="BW203" s="17">
        <f t="shared" ref="BW203" si="927">SUM(BW201:CA202)</f>
        <v>15278</v>
      </c>
      <c r="BX203" s="18"/>
      <c r="BY203" s="18"/>
      <c r="BZ203" s="18"/>
      <c r="CA203" s="19"/>
      <c r="CB203" s="17">
        <f t="shared" ref="CB203" si="928">SUM(CB201:CF202)</f>
        <v>13711</v>
      </c>
      <c r="CC203" s="18"/>
      <c r="CD203" s="18"/>
      <c r="CE203" s="18"/>
      <c r="CF203" s="19"/>
      <c r="CG203" s="17">
        <f t="shared" ref="CG203" si="929">SUM(CG201:CK202)</f>
        <v>0</v>
      </c>
      <c r="CH203" s="18"/>
      <c r="CI203" s="18"/>
      <c r="CJ203" s="18"/>
      <c r="CK203" s="19"/>
      <c r="CL203" s="27">
        <f t="shared" si="817"/>
        <v>188539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930">SUM(J204:BQ204)</f>
        <v>1007330</v>
      </c>
      <c r="BS204" s="35"/>
      <c r="BT204" s="35"/>
      <c r="BU204" s="35"/>
      <c r="BV204" s="36"/>
      <c r="BW204" s="14">
        <v>76962</v>
      </c>
      <c r="BX204" s="15"/>
      <c r="BY204" s="15"/>
      <c r="BZ204" s="15"/>
      <c r="CA204" s="16"/>
      <c r="CB204" s="14">
        <v>64764</v>
      </c>
      <c r="CC204" s="15"/>
      <c r="CD204" s="15"/>
      <c r="CE204" s="15"/>
      <c r="CF204" s="16"/>
      <c r="CG204" s="14"/>
      <c r="CH204" s="15"/>
      <c r="CI204" s="15"/>
      <c r="CJ204" s="15"/>
      <c r="CK204" s="16"/>
      <c r="CL204" s="14">
        <f t="shared" si="817"/>
        <v>904359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>
        <v>0</v>
      </c>
      <c r="AT205" s="8"/>
      <c r="AU205" s="8"/>
      <c r="AV205" s="8"/>
      <c r="AW205" s="9"/>
      <c r="AX205" s="7">
        <v>0</v>
      </c>
      <c r="AY205" s="8"/>
      <c r="AZ205" s="8"/>
      <c r="BA205" s="8"/>
      <c r="BB205" s="9"/>
      <c r="BC205" s="7">
        <v>0</v>
      </c>
      <c r="BD205" s="8"/>
      <c r="BE205" s="8"/>
      <c r="BF205" s="8"/>
      <c r="BG205" s="9"/>
      <c r="BH205" s="7">
        <v>0</v>
      </c>
      <c r="BI205" s="8"/>
      <c r="BJ205" s="8"/>
      <c r="BK205" s="8"/>
      <c r="BL205" s="9"/>
      <c r="BM205" s="7">
        <v>0</v>
      </c>
      <c r="BN205" s="8"/>
      <c r="BO205" s="8"/>
      <c r="BP205" s="8"/>
      <c r="BQ205" s="9"/>
      <c r="BR205" s="37">
        <f t="shared" si="930"/>
        <v>0</v>
      </c>
      <c r="BS205" s="38"/>
      <c r="BT205" s="38"/>
      <c r="BU205" s="38"/>
      <c r="BV205" s="39"/>
      <c r="BW205" s="7">
        <v>0</v>
      </c>
      <c r="BX205" s="8"/>
      <c r="BY205" s="8"/>
      <c r="BZ205" s="8"/>
      <c r="CA205" s="9"/>
      <c r="CB205" s="7">
        <v>0</v>
      </c>
      <c r="CC205" s="8"/>
      <c r="CD205" s="8"/>
      <c r="CE205" s="8"/>
      <c r="CF205" s="9"/>
      <c r="CG205" s="7"/>
      <c r="CH205" s="8"/>
      <c r="CI205" s="8"/>
      <c r="CJ205" s="8"/>
      <c r="CK205" s="9"/>
      <c r="CL205" s="7">
        <f t="shared" si="817"/>
        <v>0</v>
      </c>
      <c r="CM205" s="8"/>
      <c r="CN205" s="8"/>
      <c r="CO205" s="8"/>
      <c r="CP205" s="9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931">SUM(J204,J205)</f>
        <v>78631</v>
      </c>
      <c r="K206" s="18"/>
      <c r="L206" s="18"/>
      <c r="M206" s="18"/>
      <c r="N206" s="19"/>
      <c r="O206" s="17">
        <f t="shared" ref="O206" si="932">SUM(O204,O205)</f>
        <v>77728</v>
      </c>
      <c r="P206" s="18"/>
      <c r="Q206" s="18"/>
      <c r="R206" s="18"/>
      <c r="S206" s="19"/>
      <c r="T206" s="17">
        <f t="shared" ref="T206" si="933">SUM(T204,T205)</f>
        <v>88338</v>
      </c>
      <c r="U206" s="18"/>
      <c r="V206" s="18"/>
      <c r="W206" s="18"/>
      <c r="X206" s="19"/>
      <c r="Y206" s="17">
        <f t="shared" ref="Y206" si="934">SUM(Y204,Y205)</f>
        <v>84013</v>
      </c>
      <c r="Z206" s="18"/>
      <c r="AA206" s="18"/>
      <c r="AB206" s="18"/>
      <c r="AC206" s="19"/>
      <c r="AD206" s="17">
        <f t="shared" ref="AD206" si="935">SUM(AD204,AD205)</f>
        <v>89536</v>
      </c>
      <c r="AE206" s="18"/>
      <c r="AF206" s="18"/>
      <c r="AG206" s="18"/>
      <c r="AH206" s="19"/>
      <c r="AI206" s="17">
        <f t="shared" ref="AI206" si="936">SUM(AI204,AI205)</f>
        <v>80228</v>
      </c>
      <c r="AJ206" s="18"/>
      <c r="AK206" s="18"/>
      <c r="AL206" s="18"/>
      <c r="AM206" s="19"/>
      <c r="AN206" s="17">
        <f t="shared" ref="AN206" si="937">SUM(AN204,AN205)</f>
        <v>81564</v>
      </c>
      <c r="AO206" s="18"/>
      <c r="AP206" s="18"/>
      <c r="AQ206" s="18"/>
      <c r="AR206" s="19"/>
      <c r="AS206" s="17">
        <f t="shared" ref="AS206" si="938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39">SUM(BC204,BC205)</f>
        <v>79399</v>
      </c>
      <c r="BD206" s="18"/>
      <c r="BE206" s="18"/>
      <c r="BF206" s="18"/>
      <c r="BG206" s="19"/>
      <c r="BH206" s="17">
        <f t="shared" ref="BH206" si="940">SUM(BH204,BH205)</f>
        <v>74011</v>
      </c>
      <c r="BI206" s="18"/>
      <c r="BJ206" s="18"/>
      <c r="BK206" s="18"/>
      <c r="BL206" s="19"/>
      <c r="BM206" s="17">
        <f t="shared" ref="BM206" si="941">SUM(BM204,BM205)</f>
        <v>108365</v>
      </c>
      <c r="BN206" s="18"/>
      <c r="BO206" s="18"/>
      <c r="BP206" s="18"/>
      <c r="BQ206" s="19"/>
      <c r="BR206" s="96">
        <f t="shared" ref="BR206" si="942">SUM(BR204:BV205)</f>
        <v>1007330</v>
      </c>
      <c r="BS206" s="97"/>
      <c r="BT206" s="97"/>
      <c r="BU206" s="97"/>
      <c r="BV206" s="98"/>
      <c r="BW206" s="17">
        <f t="shared" ref="BW206" si="943">SUM(BW204:CA205)</f>
        <v>76962</v>
      </c>
      <c r="BX206" s="18"/>
      <c r="BY206" s="18"/>
      <c r="BZ206" s="18"/>
      <c r="CA206" s="19"/>
      <c r="CB206" s="17">
        <f t="shared" ref="CB206" si="944">SUM(CB204:CF205)</f>
        <v>64764</v>
      </c>
      <c r="CC206" s="18"/>
      <c r="CD206" s="18"/>
      <c r="CE206" s="18"/>
      <c r="CF206" s="19"/>
      <c r="CG206" s="17">
        <f t="shared" ref="CG206" si="945">SUM(CG204:CK205)</f>
        <v>0</v>
      </c>
      <c r="CH206" s="18"/>
      <c r="CI206" s="18"/>
      <c r="CJ206" s="18"/>
      <c r="CK206" s="19"/>
      <c r="CL206" s="27">
        <f t="shared" si="817"/>
        <v>904359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946">SUM(J207:BQ207)</f>
        <v>33684</v>
      </c>
      <c r="BS207" s="35"/>
      <c r="BT207" s="35"/>
      <c r="BU207" s="35"/>
      <c r="BV207" s="36"/>
      <c r="BW207" s="14">
        <v>2706</v>
      </c>
      <c r="BX207" s="15"/>
      <c r="BY207" s="15"/>
      <c r="BZ207" s="15"/>
      <c r="CA207" s="16"/>
      <c r="CB207" s="14">
        <v>2762</v>
      </c>
      <c r="CC207" s="15"/>
      <c r="CD207" s="15"/>
      <c r="CE207" s="15"/>
      <c r="CF207" s="16"/>
      <c r="CG207" s="14"/>
      <c r="CH207" s="15"/>
      <c r="CI207" s="15"/>
      <c r="CJ207" s="15"/>
      <c r="CK207" s="16"/>
      <c r="CL207" s="14">
        <f t="shared" si="817"/>
        <v>31313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>
        <v>0</v>
      </c>
      <c r="AT208" s="8"/>
      <c r="AU208" s="8"/>
      <c r="AV208" s="8"/>
      <c r="AW208" s="9"/>
      <c r="AX208" s="7">
        <v>0</v>
      </c>
      <c r="AY208" s="8"/>
      <c r="AZ208" s="8"/>
      <c r="BA208" s="8"/>
      <c r="BB208" s="9"/>
      <c r="BC208" s="7">
        <v>0</v>
      </c>
      <c r="BD208" s="8"/>
      <c r="BE208" s="8"/>
      <c r="BF208" s="8"/>
      <c r="BG208" s="9"/>
      <c r="BH208" s="7">
        <v>0</v>
      </c>
      <c r="BI208" s="8"/>
      <c r="BJ208" s="8"/>
      <c r="BK208" s="8"/>
      <c r="BL208" s="9"/>
      <c r="BM208" s="7">
        <v>0</v>
      </c>
      <c r="BN208" s="8"/>
      <c r="BO208" s="8"/>
      <c r="BP208" s="8"/>
      <c r="BQ208" s="9"/>
      <c r="BR208" s="37">
        <f t="shared" si="946"/>
        <v>0</v>
      </c>
      <c r="BS208" s="38"/>
      <c r="BT208" s="38"/>
      <c r="BU208" s="38"/>
      <c r="BV208" s="39"/>
      <c r="BW208" s="7">
        <v>0</v>
      </c>
      <c r="BX208" s="8"/>
      <c r="BY208" s="8"/>
      <c r="BZ208" s="8"/>
      <c r="CA208" s="9"/>
      <c r="CB208" s="7">
        <v>0</v>
      </c>
      <c r="CC208" s="8"/>
      <c r="CD208" s="8"/>
      <c r="CE208" s="8"/>
      <c r="CF208" s="9"/>
      <c r="CG208" s="7">
        <v>0</v>
      </c>
      <c r="CH208" s="8"/>
      <c r="CI208" s="8"/>
      <c r="CJ208" s="8"/>
      <c r="CK208" s="9"/>
      <c r="CL208" s="7">
        <f t="shared" si="817"/>
        <v>0</v>
      </c>
      <c r="CM208" s="8"/>
      <c r="CN208" s="8"/>
      <c r="CO208" s="8"/>
      <c r="CP208" s="9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947">SUM(J207,J208)</f>
        <v>2594</v>
      </c>
      <c r="K209" s="18"/>
      <c r="L209" s="18"/>
      <c r="M209" s="18"/>
      <c r="N209" s="19"/>
      <c r="O209" s="17">
        <f t="shared" ref="O209" si="948">SUM(O207,O208)</f>
        <v>2418</v>
      </c>
      <c r="P209" s="18"/>
      <c r="Q209" s="18"/>
      <c r="R209" s="18"/>
      <c r="S209" s="19"/>
      <c r="T209" s="17">
        <f t="shared" ref="T209" si="949">SUM(T207,T208)</f>
        <v>2827</v>
      </c>
      <c r="U209" s="18"/>
      <c r="V209" s="18"/>
      <c r="W209" s="18"/>
      <c r="X209" s="19"/>
      <c r="Y209" s="17">
        <f t="shared" ref="Y209" si="950">SUM(Y207,Y208)</f>
        <v>2407</v>
      </c>
      <c r="Z209" s="18"/>
      <c r="AA209" s="18"/>
      <c r="AB209" s="18"/>
      <c r="AC209" s="19"/>
      <c r="AD209" s="17">
        <f t="shared" ref="AD209" si="951">SUM(AD207,AD208)</f>
        <v>2610</v>
      </c>
      <c r="AE209" s="18"/>
      <c r="AF209" s="18"/>
      <c r="AG209" s="18"/>
      <c r="AH209" s="19"/>
      <c r="AI209" s="17">
        <f t="shared" ref="AI209" si="952">SUM(AI207,AI208)</f>
        <v>2729</v>
      </c>
      <c r="AJ209" s="18"/>
      <c r="AK209" s="18"/>
      <c r="AL209" s="18"/>
      <c r="AM209" s="19"/>
      <c r="AN209" s="17">
        <f t="shared" ref="AN209" si="953">SUM(AN207,AN208)</f>
        <v>3098</v>
      </c>
      <c r="AO209" s="18"/>
      <c r="AP209" s="18"/>
      <c r="AQ209" s="18"/>
      <c r="AR209" s="19"/>
      <c r="AS209" s="17">
        <f t="shared" ref="AS209" si="954">SUM(AS207,AS208)</f>
        <v>3606</v>
      </c>
      <c r="AT209" s="18"/>
      <c r="AU209" s="18"/>
      <c r="AV209" s="18"/>
      <c r="AW209" s="19"/>
      <c r="AX209" s="17">
        <f t="shared" ref="AX209" si="955">SUM(AX207,AX208)</f>
        <v>2669</v>
      </c>
      <c r="AY209" s="18"/>
      <c r="AZ209" s="18"/>
      <c r="BA209" s="18"/>
      <c r="BB209" s="19"/>
      <c r="BC209" s="17">
        <f t="shared" ref="BC209" si="956">SUM(BC207,BC208)</f>
        <v>2442</v>
      </c>
      <c r="BD209" s="18"/>
      <c r="BE209" s="18"/>
      <c r="BF209" s="18"/>
      <c r="BG209" s="19"/>
      <c r="BH209" s="17">
        <f t="shared" ref="BH209" si="957">SUM(BH207,BH208)</f>
        <v>3292</v>
      </c>
      <c r="BI209" s="18"/>
      <c r="BJ209" s="18"/>
      <c r="BK209" s="18"/>
      <c r="BL209" s="19"/>
      <c r="BM209" s="17">
        <f t="shared" ref="BM209" si="958">SUM(BM207,BM208)</f>
        <v>2992</v>
      </c>
      <c r="BN209" s="18"/>
      <c r="BO209" s="18"/>
      <c r="BP209" s="18"/>
      <c r="BQ209" s="19"/>
      <c r="BR209" s="31">
        <f t="shared" ref="BR209" si="959">SUM(BR207:BV208)</f>
        <v>33684</v>
      </c>
      <c r="BS209" s="32"/>
      <c r="BT209" s="32"/>
      <c r="BU209" s="32"/>
      <c r="BV209" s="33"/>
      <c r="BW209" s="17">
        <f t="shared" ref="BW209" si="960">SUM(BW207:CA208)</f>
        <v>2706</v>
      </c>
      <c r="BX209" s="18"/>
      <c r="BY209" s="18"/>
      <c r="BZ209" s="18"/>
      <c r="CA209" s="19"/>
      <c r="CB209" s="17">
        <f t="shared" ref="CB209" si="961">SUM(CB207:CF208)</f>
        <v>2762</v>
      </c>
      <c r="CC209" s="18"/>
      <c r="CD209" s="18"/>
      <c r="CE209" s="18"/>
      <c r="CF209" s="19"/>
      <c r="CG209" s="17">
        <f t="shared" ref="CG209" si="962">SUM(CG207:CK208)</f>
        <v>0</v>
      </c>
      <c r="CH209" s="18"/>
      <c r="CI209" s="18"/>
      <c r="CJ209" s="18"/>
      <c r="CK209" s="19"/>
      <c r="CL209" s="27">
        <f t="shared" si="817"/>
        <v>31313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963">SUM(J210:BQ210)</f>
        <v>22405</v>
      </c>
      <c r="BS210" s="35"/>
      <c r="BT210" s="35"/>
      <c r="BU210" s="35"/>
      <c r="BV210" s="36"/>
      <c r="BW210" s="14">
        <v>1496</v>
      </c>
      <c r="BX210" s="15"/>
      <c r="BY210" s="15"/>
      <c r="BZ210" s="15"/>
      <c r="CA210" s="16"/>
      <c r="CB210" s="14">
        <v>1509</v>
      </c>
      <c r="CC210" s="15"/>
      <c r="CD210" s="15"/>
      <c r="CE210" s="15"/>
      <c r="CF210" s="16"/>
      <c r="CG210" s="14"/>
      <c r="CH210" s="15"/>
      <c r="CI210" s="15"/>
      <c r="CJ210" s="15"/>
      <c r="CK210" s="16"/>
      <c r="CL210" s="14">
        <f t="shared" si="817"/>
        <v>19591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>
        <v>0</v>
      </c>
      <c r="AT211" s="8"/>
      <c r="AU211" s="8"/>
      <c r="AV211" s="8"/>
      <c r="AW211" s="9"/>
      <c r="AX211" s="7">
        <v>0</v>
      </c>
      <c r="AY211" s="8"/>
      <c r="AZ211" s="8"/>
      <c r="BA211" s="8"/>
      <c r="BB211" s="9"/>
      <c r="BC211" s="7">
        <v>0</v>
      </c>
      <c r="BD211" s="8"/>
      <c r="BE211" s="8"/>
      <c r="BF211" s="8"/>
      <c r="BG211" s="9"/>
      <c r="BH211" s="7">
        <v>0</v>
      </c>
      <c r="BI211" s="8"/>
      <c r="BJ211" s="8"/>
      <c r="BK211" s="8"/>
      <c r="BL211" s="9"/>
      <c r="BM211" s="7">
        <v>0</v>
      </c>
      <c r="BN211" s="8"/>
      <c r="BO211" s="8"/>
      <c r="BP211" s="8"/>
      <c r="BQ211" s="9"/>
      <c r="BR211" s="37">
        <f t="shared" si="963"/>
        <v>0</v>
      </c>
      <c r="BS211" s="38"/>
      <c r="BT211" s="38"/>
      <c r="BU211" s="38"/>
      <c r="BV211" s="39"/>
      <c r="BW211" s="7">
        <v>0</v>
      </c>
      <c r="BX211" s="8"/>
      <c r="BY211" s="8"/>
      <c r="BZ211" s="8"/>
      <c r="CA211" s="9"/>
      <c r="CB211" s="7">
        <v>0</v>
      </c>
      <c r="CC211" s="8"/>
      <c r="CD211" s="8"/>
      <c r="CE211" s="8"/>
      <c r="CF211" s="9"/>
      <c r="CG211" s="7">
        <v>0</v>
      </c>
      <c r="CH211" s="8"/>
      <c r="CI211" s="8"/>
      <c r="CJ211" s="8"/>
      <c r="CK211" s="9"/>
      <c r="CL211" s="7">
        <f t="shared" si="817"/>
        <v>0</v>
      </c>
      <c r="CM211" s="8"/>
      <c r="CN211" s="8"/>
      <c r="CO211" s="8"/>
      <c r="CP211" s="9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964">SUM(J210,J211)</f>
        <v>1790</v>
      </c>
      <c r="K212" s="18"/>
      <c r="L212" s="18"/>
      <c r="M212" s="18"/>
      <c r="N212" s="19"/>
      <c r="O212" s="17">
        <f t="shared" ref="O212" si="965">SUM(O210,O211)</f>
        <v>1648</v>
      </c>
      <c r="P212" s="18"/>
      <c r="Q212" s="18"/>
      <c r="R212" s="18"/>
      <c r="S212" s="19"/>
      <c r="T212" s="17">
        <f t="shared" ref="T212" si="966">SUM(T210,T211)</f>
        <v>2381</v>
      </c>
      <c r="U212" s="18"/>
      <c r="V212" s="18"/>
      <c r="W212" s="18"/>
      <c r="X212" s="19"/>
      <c r="Y212" s="17">
        <f t="shared" ref="Y212" si="967">SUM(Y210,Y211)</f>
        <v>1764</v>
      </c>
      <c r="Z212" s="18"/>
      <c r="AA212" s="18"/>
      <c r="AB212" s="18"/>
      <c r="AC212" s="19"/>
      <c r="AD212" s="17">
        <f t="shared" ref="AD212" si="968">SUM(AD210,AD211)</f>
        <v>1634</v>
      </c>
      <c r="AE212" s="18"/>
      <c r="AF212" s="18"/>
      <c r="AG212" s="18"/>
      <c r="AH212" s="19"/>
      <c r="AI212" s="17">
        <f t="shared" ref="AI212" si="969">SUM(AI210,AI211)</f>
        <v>1863</v>
      </c>
      <c r="AJ212" s="18"/>
      <c r="AK212" s="18"/>
      <c r="AL212" s="18"/>
      <c r="AM212" s="19"/>
      <c r="AN212" s="17">
        <f t="shared" ref="AN212" si="970">SUM(AN210,AN211)</f>
        <v>1913</v>
      </c>
      <c r="AO212" s="18"/>
      <c r="AP212" s="18"/>
      <c r="AQ212" s="18"/>
      <c r="AR212" s="19"/>
      <c r="AS212" s="17">
        <f t="shared" ref="AS212" si="971">SUM(AS210,AS211)</f>
        <v>2017</v>
      </c>
      <c r="AT212" s="18"/>
      <c r="AU212" s="18"/>
      <c r="AV212" s="18"/>
      <c r="AW212" s="19"/>
      <c r="AX212" s="17">
        <f t="shared" ref="AX212" si="972">SUM(AX210,AX211)</f>
        <v>1662</v>
      </c>
      <c r="AY212" s="18"/>
      <c r="AZ212" s="18"/>
      <c r="BA212" s="18"/>
      <c r="BB212" s="19"/>
      <c r="BC212" s="17">
        <f t="shared" ref="BC212" si="973">SUM(BC210,BC211)</f>
        <v>1613</v>
      </c>
      <c r="BD212" s="18"/>
      <c r="BE212" s="18"/>
      <c r="BF212" s="18"/>
      <c r="BG212" s="19"/>
      <c r="BH212" s="17">
        <f t="shared" ref="BH212" si="974">SUM(BH210,BH211)</f>
        <v>1826</v>
      </c>
      <c r="BI212" s="18"/>
      <c r="BJ212" s="18"/>
      <c r="BK212" s="18"/>
      <c r="BL212" s="19"/>
      <c r="BM212" s="17">
        <f t="shared" ref="BM212" si="975">SUM(BM210,BM211)</f>
        <v>2294</v>
      </c>
      <c r="BN212" s="18"/>
      <c r="BO212" s="18"/>
      <c r="BP212" s="18"/>
      <c r="BQ212" s="19"/>
      <c r="BR212" s="96">
        <f t="shared" ref="BR212" si="976">SUM(BR210:BV211)</f>
        <v>22405</v>
      </c>
      <c r="BS212" s="97"/>
      <c r="BT212" s="97"/>
      <c r="BU212" s="97"/>
      <c r="BV212" s="98"/>
      <c r="BW212" s="17">
        <f t="shared" ref="BW212" si="977">SUM(BW210:CA211)</f>
        <v>1496</v>
      </c>
      <c r="BX212" s="18"/>
      <c r="BY212" s="18"/>
      <c r="BZ212" s="18"/>
      <c r="CA212" s="19"/>
      <c r="CB212" s="17">
        <f t="shared" ref="CB212" si="978">SUM(CB210:CF211)</f>
        <v>1509</v>
      </c>
      <c r="CC212" s="18"/>
      <c r="CD212" s="18"/>
      <c r="CE212" s="18"/>
      <c r="CF212" s="19"/>
      <c r="CG212" s="17">
        <f t="shared" ref="CG212" si="979">SUM(CG210:CK211)</f>
        <v>0</v>
      </c>
      <c r="CH212" s="18"/>
      <c r="CI212" s="18"/>
      <c r="CJ212" s="18"/>
      <c r="CK212" s="19"/>
      <c r="CL212" s="27">
        <f t="shared" si="817"/>
        <v>19591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980">SUM(J213:BQ213)</f>
        <v>24234</v>
      </c>
      <c r="BS213" s="35"/>
      <c r="BT213" s="35"/>
      <c r="BU213" s="35"/>
      <c r="BV213" s="36"/>
      <c r="BW213" s="14">
        <v>1865</v>
      </c>
      <c r="BX213" s="15"/>
      <c r="BY213" s="15"/>
      <c r="BZ213" s="15"/>
      <c r="CA213" s="16"/>
      <c r="CB213" s="14">
        <v>1627</v>
      </c>
      <c r="CC213" s="15"/>
      <c r="CD213" s="15"/>
      <c r="CE213" s="15"/>
      <c r="CF213" s="16"/>
      <c r="CG213" s="14"/>
      <c r="CH213" s="15"/>
      <c r="CI213" s="15"/>
      <c r="CJ213" s="15"/>
      <c r="CK213" s="16"/>
      <c r="CL213" s="14">
        <f t="shared" si="817"/>
        <v>21851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>
        <v>0</v>
      </c>
      <c r="AT214" s="8"/>
      <c r="AU214" s="8"/>
      <c r="AV214" s="8"/>
      <c r="AW214" s="9"/>
      <c r="AX214" s="7">
        <v>0</v>
      </c>
      <c r="AY214" s="8"/>
      <c r="AZ214" s="8"/>
      <c r="BA214" s="8"/>
      <c r="BB214" s="9"/>
      <c r="BC214" s="7">
        <v>0</v>
      </c>
      <c r="BD214" s="8"/>
      <c r="BE214" s="8"/>
      <c r="BF214" s="8"/>
      <c r="BG214" s="9"/>
      <c r="BH214" s="7">
        <v>0</v>
      </c>
      <c r="BI214" s="8"/>
      <c r="BJ214" s="8"/>
      <c r="BK214" s="8"/>
      <c r="BL214" s="9"/>
      <c r="BM214" s="7">
        <v>0</v>
      </c>
      <c r="BN214" s="8"/>
      <c r="BO214" s="8"/>
      <c r="BP214" s="8"/>
      <c r="BQ214" s="9"/>
      <c r="BR214" s="37">
        <f t="shared" si="980"/>
        <v>0</v>
      </c>
      <c r="BS214" s="38"/>
      <c r="BT214" s="38"/>
      <c r="BU214" s="38"/>
      <c r="BV214" s="39"/>
      <c r="BW214" s="7">
        <v>0</v>
      </c>
      <c r="BX214" s="8"/>
      <c r="BY214" s="8"/>
      <c r="BZ214" s="8"/>
      <c r="CA214" s="9"/>
      <c r="CB214" s="7">
        <v>0</v>
      </c>
      <c r="CC214" s="8"/>
      <c r="CD214" s="8"/>
      <c r="CE214" s="8"/>
      <c r="CF214" s="9"/>
      <c r="CG214" s="7">
        <v>0</v>
      </c>
      <c r="CH214" s="8"/>
      <c r="CI214" s="8"/>
      <c r="CJ214" s="8"/>
      <c r="CK214" s="9"/>
      <c r="CL214" s="7">
        <f t="shared" si="817"/>
        <v>0</v>
      </c>
      <c r="CM214" s="8"/>
      <c r="CN214" s="8"/>
      <c r="CO214" s="8"/>
      <c r="CP214" s="9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981">SUM(J213,J214)</f>
        <v>1977</v>
      </c>
      <c r="K215" s="18"/>
      <c r="L215" s="18"/>
      <c r="M215" s="18"/>
      <c r="N215" s="19"/>
      <c r="O215" s="17">
        <f t="shared" ref="O215" si="982">SUM(O213,O214)</f>
        <v>1748</v>
      </c>
      <c r="P215" s="18"/>
      <c r="Q215" s="18"/>
      <c r="R215" s="18"/>
      <c r="S215" s="19"/>
      <c r="T215" s="17">
        <f t="shared" ref="T215" si="983">SUM(T213,T214)</f>
        <v>2150</v>
      </c>
      <c r="U215" s="18"/>
      <c r="V215" s="18"/>
      <c r="W215" s="18"/>
      <c r="X215" s="19"/>
      <c r="Y215" s="17">
        <f t="shared" ref="Y215" si="984">SUM(Y213,Y214)</f>
        <v>1625</v>
      </c>
      <c r="Z215" s="18"/>
      <c r="AA215" s="18"/>
      <c r="AB215" s="18"/>
      <c r="AC215" s="19"/>
      <c r="AD215" s="17">
        <f t="shared" ref="AD215" si="985">SUM(AD213,AD214)</f>
        <v>1994</v>
      </c>
      <c r="AE215" s="18"/>
      <c r="AF215" s="18"/>
      <c r="AG215" s="18"/>
      <c r="AH215" s="19"/>
      <c r="AI215" s="17">
        <f t="shared" ref="AI215" si="986">SUM(AI213,AI214)</f>
        <v>1675</v>
      </c>
      <c r="AJ215" s="18"/>
      <c r="AK215" s="18"/>
      <c r="AL215" s="18"/>
      <c r="AM215" s="19"/>
      <c r="AN215" s="17">
        <f t="shared" ref="AN215" si="987">SUM(AN213,AN214)</f>
        <v>2197</v>
      </c>
      <c r="AO215" s="18"/>
      <c r="AP215" s="18"/>
      <c r="AQ215" s="18"/>
      <c r="AR215" s="19"/>
      <c r="AS215" s="17">
        <f t="shared" ref="AS215" si="988">SUM(AS213,AS214)</f>
        <v>2933</v>
      </c>
      <c r="AT215" s="18"/>
      <c r="AU215" s="18"/>
      <c r="AV215" s="18"/>
      <c r="AW215" s="19"/>
      <c r="AX215" s="17">
        <f t="shared" ref="AX215" si="989">SUM(AX213,AX214)</f>
        <v>2003</v>
      </c>
      <c r="AY215" s="18"/>
      <c r="AZ215" s="18"/>
      <c r="BA215" s="18"/>
      <c r="BB215" s="19"/>
      <c r="BC215" s="17">
        <f t="shared" ref="BC215" si="990">SUM(BC213,BC214)</f>
        <v>1665</v>
      </c>
      <c r="BD215" s="18"/>
      <c r="BE215" s="18"/>
      <c r="BF215" s="18"/>
      <c r="BG215" s="19"/>
      <c r="BH215" s="17">
        <f t="shared" ref="BH215" si="991">SUM(BH213,BH214)</f>
        <v>2166</v>
      </c>
      <c r="BI215" s="18"/>
      <c r="BJ215" s="18"/>
      <c r="BK215" s="18"/>
      <c r="BL215" s="19"/>
      <c r="BM215" s="17">
        <f t="shared" ref="BM215" si="992">SUM(BM213,BM214)</f>
        <v>2101</v>
      </c>
      <c r="BN215" s="18"/>
      <c r="BO215" s="18"/>
      <c r="BP215" s="18"/>
      <c r="BQ215" s="19"/>
      <c r="BR215" s="31">
        <f t="shared" ref="BR215" si="993">SUM(BR213:BV214)</f>
        <v>24234</v>
      </c>
      <c r="BS215" s="32"/>
      <c r="BT215" s="32"/>
      <c r="BU215" s="32"/>
      <c r="BV215" s="33"/>
      <c r="BW215" s="17">
        <f t="shared" ref="BW215" si="994">SUM(BW213:CA214)</f>
        <v>1865</v>
      </c>
      <c r="BX215" s="18"/>
      <c r="BY215" s="18"/>
      <c r="BZ215" s="18"/>
      <c r="CA215" s="19"/>
      <c r="CB215" s="17">
        <f t="shared" ref="CB215" si="995">SUM(CB213:CF214)</f>
        <v>1627</v>
      </c>
      <c r="CC215" s="18"/>
      <c r="CD215" s="18"/>
      <c r="CE215" s="18"/>
      <c r="CF215" s="19"/>
      <c r="CG215" s="17">
        <f t="shared" ref="CG215" si="996">SUM(CG213:CK214)</f>
        <v>0</v>
      </c>
      <c r="CH215" s="18"/>
      <c r="CI215" s="18"/>
      <c r="CJ215" s="18"/>
      <c r="CK215" s="19"/>
      <c r="CL215" s="27">
        <f t="shared" si="817"/>
        <v>21851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997">SUM(J216:BQ216)</f>
        <v>2829</v>
      </c>
      <c r="BS216" s="35"/>
      <c r="BT216" s="35"/>
      <c r="BU216" s="35"/>
      <c r="BV216" s="36"/>
      <c r="BW216" s="14">
        <v>172</v>
      </c>
      <c r="BX216" s="15"/>
      <c r="BY216" s="15"/>
      <c r="BZ216" s="15"/>
      <c r="CA216" s="16"/>
      <c r="CB216" s="14">
        <v>92</v>
      </c>
      <c r="CC216" s="15"/>
      <c r="CD216" s="15"/>
      <c r="CE216" s="15"/>
      <c r="CF216" s="16"/>
      <c r="CG216" s="14"/>
      <c r="CH216" s="15"/>
      <c r="CI216" s="15"/>
      <c r="CJ216" s="15"/>
      <c r="CK216" s="16"/>
      <c r="CL216" s="14">
        <f t="shared" si="817"/>
        <v>2333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>
        <v>0</v>
      </c>
      <c r="AT217" s="8"/>
      <c r="AU217" s="8"/>
      <c r="AV217" s="8"/>
      <c r="AW217" s="9"/>
      <c r="AX217" s="7">
        <v>0</v>
      </c>
      <c r="AY217" s="8"/>
      <c r="AZ217" s="8"/>
      <c r="BA217" s="8"/>
      <c r="BB217" s="9"/>
      <c r="BC217" s="7">
        <v>0</v>
      </c>
      <c r="BD217" s="8"/>
      <c r="BE217" s="8"/>
      <c r="BF217" s="8"/>
      <c r="BG217" s="9"/>
      <c r="BH217" s="7">
        <v>0</v>
      </c>
      <c r="BI217" s="8"/>
      <c r="BJ217" s="8"/>
      <c r="BK217" s="8"/>
      <c r="BL217" s="9"/>
      <c r="BM217" s="7">
        <v>0</v>
      </c>
      <c r="BN217" s="8"/>
      <c r="BO217" s="8"/>
      <c r="BP217" s="8"/>
      <c r="BQ217" s="9"/>
      <c r="BR217" s="37">
        <f t="shared" si="997"/>
        <v>0</v>
      </c>
      <c r="BS217" s="38"/>
      <c r="BT217" s="38"/>
      <c r="BU217" s="38"/>
      <c r="BV217" s="39"/>
      <c r="BW217" s="7">
        <v>0</v>
      </c>
      <c r="BX217" s="8"/>
      <c r="BY217" s="8"/>
      <c r="BZ217" s="8"/>
      <c r="CA217" s="9"/>
      <c r="CB217" s="7">
        <v>0</v>
      </c>
      <c r="CC217" s="8"/>
      <c r="CD217" s="8"/>
      <c r="CE217" s="8"/>
      <c r="CF217" s="9"/>
      <c r="CG217" s="7">
        <v>0</v>
      </c>
      <c r="CH217" s="8"/>
      <c r="CI217" s="8"/>
      <c r="CJ217" s="8"/>
      <c r="CK217" s="9"/>
      <c r="CL217" s="7">
        <f t="shared" si="817"/>
        <v>0</v>
      </c>
      <c r="CM217" s="8"/>
      <c r="CN217" s="8"/>
      <c r="CO217" s="8"/>
      <c r="CP217" s="9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998">SUM(J216,J217)</f>
        <v>266</v>
      </c>
      <c r="K218" s="18"/>
      <c r="L218" s="18"/>
      <c r="M218" s="18"/>
      <c r="N218" s="19"/>
      <c r="O218" s="17">
        <f t="shared" ref="O218" si="999">SUM(O216,O217)</f>
        <v>247</v>
      </c>
      <c r="P218" s="18"/>
      <c r="Q218" s="18"/>
      <c r="R218" s="18"/>
      <c r="S218" s="19"/>
      <c r="T218" s="17">
        <f t="shared" ref="T218" si="1000">SUM(T216,T217)</f>
        <v>247</v>
      </c>
      <c r="U218" s="18"/>
      <c r="V218" s="18"/>
      <c r="W218" s="18"/>
      <c r="X218" s="19"/>
      <c r="Y218" s="17">
        <f t="shared" ref="Y218" si="1001">SUM(Y216,Y217)</f>
        <v>106</v>
      </c>
      <c r="Z218" s="18"/>
      <c r="AA218" s="18"/>
      <c r="AB218" s="18"/>
      <c r="AC218" s="19"/>
      <c r="AD218" s="17">
        <f t="shared" ref="AD218" si="1002">SUM(AD216,AD217)</f>
        <v>225</v>
      </c>
      <c r="AE218" s="18"/>
      <c r="AF218" s="18"/>
      <c r="AG218" s="18"/>
      <c r="AH218" s="19"/>
      <c r="AI218" s="17">
        <f t="shared" ref="AI218" si="1003">SUM(AI216,AI217)</f>
        <v>124</v>
      </c>
      <c r="AJ218" s="18"/>
      <c r="AK218" s="18"/>
      <c r="AL218" s="18"/>
      <c r="AM218" s="19"/>
      <c r="AN218" s="17">
        <f t="shared" ref="AN218" si="1004">SUM(AN216,AN217)</f>
        <v>387</v>
      </c>
      <c r="AO218" s="18"/>
      <c r="AP218" s="18"/>
      <c r="AQ218" s="18"/>
      <c r="AR218" s="19"/>
      <c r="AS218" s="17">
        <f t="shared" ref="AS218" si="1005">SUM(AS216,AS217)</f>
        <v>288</v>
      </c>
      <c r="AT218" s="18"/>
      <c r="AU218" s="18"/>
      <c r="AV218" s="18"/>
      <c r="AW218" s="19"/>
      <c r="AX218" s="17">
        <f t="shared" ref="AX218" si="1006">SUM(AX216,AX217)</f>
        <v>151</v>
      </c>
      <c r="AY218" s="18"/>
      <c r="AZ218" s="18"/>
      <c r="BA218" s="18"/>
      <c r="BB218" s="19"/>
      <c r="BC218" s="17">
        <f t="shared" ref="BC218" si="1007">SUM(BC216,BC217)</f>
        <v>163</v>
      </c>
      <c r="BD218" s="18"/>
      <c r="BE218" s="18"/>
      <c r="BF218" s="18"/>
      <c r="BG218" s="19"/>
      <c r="BH218" s="17">
        <f t="shared" ref="BH218" si="1008">SUM(BH216,BH217)</f>
        <v>350</v>
      </c>
      <c r="BI218" s="18"/>
      <c r="BJ218" s="18"/>
      <c r="BK218" s="18"/>
      <c r="BL218" s="19"/>
      <c r="BM218" s="17">
        <f t="shared" ref="BM218" si="1009">SUM(BM216,BM217)</f>
        <v>275</v>
      </c>
      <c r="BN218" s="18"/>
      <c r="BO218" s="18"/>
      <c r="BP218" s="18"/>
      <c r="BQ218" s="19"/>
      <c r="BR218" s="96">
        <f t="shared" ref="BR218" si="1010">SUM(BR216:BV217)</f>
        <v>2829</v>
      </c>
      <c r="BS218" s="97"/>
      <c r="BT218" s="97"/>
      <c r="BU218" s="97"/>
      <c r="BV218" s="98"/>
      <c r="BW218" s="17">
        <f t="shared" ref="BW218" si="1011">SUM(BW216:CA217)</f>
        <v>172</v>
      </c>
      <c r="BX218" s="18"/>
      <c r="BY218" s="18"/>
      <c r="BZ218" s="18"/>
      <c r="CA218" s="19"/>
      <c r="CB218" s="17">
        <f t="shared" ref="CB218" si="1012">SUM(CB216:CF217)</f>
        <v>92</v>
      </c>
      <c r="CC218" s="18"/>
      <c r="CD218" s="18"/>
      <c r="CE218" s="18"/>
      <c r="CF218" s="19"/>
      <c r="CG218" s="17">
        <f t="shared" ref="CG218" si="1013">SUM(CG216:CK217)</f>
        <v>0</v>
      </c>
      <c r="CH218" s="18"/>
      <c r="CI218" s="18"/>
      <c r="CJ218" s="18"/>
      <c r="CK218" s="19"/>
      <c r="CL218" s="27">
        <f t="shared" si="817"/>
        <v>2333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28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1014">SUM(J219:BQ219)</f>
        <v>28</v>
      </c>
      <c r="BS219" s="35"/>
      <c r="BT219" s="35"/>
      <c r="BU219" s="35"/>
      <c r="BV219" s="36"/>
      <c r="BW219" s="14">
        <v>0</v>
      </c>
      <c r="BX219" s="15"/>
      <c r="BY219" s="15"/>
      <c r="BZ219" s="15"/>
      <c r="CA219" s="16"/>
      <c r="CB219" s="14">
        <v>0</v>
      </c>
      <c r="CC219" s="15"/>
      <c r="CD219" s="15"/>
      <c r="CE219" s="15"/>
      <c r="CF219" s="16"/>
      <c r="CG219" s="14">
        <v>0</v>
      </c>
      <c r="CH219" s="15"/>
      <c r="CI219" s="15"/>
      <c r="CJ219" s="15"/>
      <c r="CK219" s="16"/>
      <c r="CL219" s="14">
        <f t="shared" si="817"/>
        <v>28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>
        <v>0</v>
      </c>
      <c r="AT220" s="8"/>
      <c r="AU220" s="8"/>
      <c r="AV220" s="8"/>
      <c r="AW220" s="9"/>
      <c r="AX220" s="7">
        <v>0</v>
      </c>
      <c r="AY220" s="8"/>
      <c r="AZ220" s="8"/>
      <c r="BA220" s="8"/>
      <c r="BB220" s="9"/>
      <c r="BC220" s="7">
        <v>0</v>
      </c>
      <c r="BD220" s="8"/>
      <c r="BE220" s="8"/>
      <c r="BF220" s="8"/>
      <c r="BG220" s="9"/>
      <c r="BH220" s="7">
        <v>0</v>
      </c>
      <c r="BI220" s="8"/>
      <c r="BJ220" s="8"/>
      <c r="BK220" s="8"/>
      <c r="BL220" s="9"/>
      <c r="BM220" s="7">
        <v>0</v>
      </c>
      <c r="BN220" s="8"/>
      <c r="BO220" s="8"/>
      <c r="BP220" s="8"/>
      <c r="BQ220" s="9"/>
      <c r="BR220" s="37">
        <f t="shared" si="1014"/>
        <v>0</v>
      </c>
      <c r="BS220" s="38"/>
      <c r="BT220" s="38"/>
      <c r="BU220" s="38"/>
      <c r="BV220" s="39"/>
      <c r="BW220" s="7">
        <v>0</v>
      </c>
      <c r="BX220" s="8"/>
      <c r="BY220" s="8"/>
      <c r="BZ220" s="8"/>
      <c r="CA220" s="9"/>
      <c r="CB220" s="7">
        <v>0</v>
      </c>
      <c r="CC220" s="8"/>
      <c r="CD220" s="8"/>
      <c r="CE220" s="8"/>
      <c r="CF220" s="9"/>
      <c r="CG220" s="7">
        <v>0</v>
      </c>
      <c r="CH220" s="8"/>
      <c r="CI220" s="8"/>
      <c r="CJ220" s="8"/>
      <c r="CK220" s="9"/>
      <c r="CL220" s="7">
        <f t="shared" si="817"/>
        <v>0</v>
      </c>
      <c r="CM220" s="8"/>
      <c r="CN220" s="8"/>
      <c r="CO220" s="8"/>
      <c r="CP220" s="9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1015">SUM(J219,J220)</f>
        <v>0</v>
      </c>
      <c r="K221" s="18"/>
      <c r="L221" s="18"/>
      <c r="M221" s="18"/>
      <c r="N221" s="19"/>
      <c r="O221" s="17">
        <f t="shared" ref="O221" si="1016">SUM(O219,O220)</f>
        <v>0</v>
      </c>
      <c r="P221" s="18"/>
      <c r="Q221" s="18"/>
      <c r="R221" s="18"/>
      <c r="S221" s="19"/>
      <c r="T221" s="17">
        <f t="shared" ref="T221" si="1017">SUM(T219,T220)</f>
        <v>0</v>
      </c>
      <c r="U221" s="18"/>
      <c r="V221" s="18"/>
      <c r="W221" s="18"/>
      <c r="X221" s="19"/>
      <c r="Y221" s="17">
        <f t="shared" ref="Y221" si="1018">SUM(Y219,Y220)</f>
        <v>0</v>
      </c>
      <c r="Z221" s="18"/>
      <c r="AA221" s="18"/>
      <c r="AB221" s="18"/>
      <c r="AC221" s="19"/>
      <c r="AD221" s="17">
        <f t="shared" ref="AD221" si="1019">SUM(AD219,AD220)</f>
        <v>0</v>
      </c>
      <c r="AE221" s="18"/>
      <c r="AF221" s="18"/>
      <c r="AG221" s="18"/>
      <c r="AH221" s="19"/>
      <c r="AI221" s="17">
        <f t="shared" ref="AI221" si="1020">SUM(AI219,AI220)</f>
        <v>0</v>
      </c>
      <c r="AJ221" s="18"/>
      <c r="AK221" s="18"/>
      <c r="AL221" s="18"/>
      <c r="AM221" s="19"/>
      <c r="AN221" s="17">
        <f t="shared" ref="AN221" si="1021">SUM(AN219,AN220)</f>
        <v>0</v>
      </c>
      <c r="AO221" s="18"/>
      <c r="AP221" s="18"/>
      <c r="AQ221" s="18"/>
      <c r="AR221" s="19"/>
      <c r="AS221" s="17">
        <f t="shared" ref="AS221" si="1022">SUM(AS219,AS220)</f>
        <v>0</v>
      </c>
      <c r="AT221" s="18"/>
      <c r="AU221" s="18"/>
      <c r="AV221" s="18"/>
      <c r="AW221" s="19"/>
      <c r="AX221" s="17">
        <f t="shared" ref="AX221" si="1023">SUM(AX219,AX220)</f>
        <v>28</v>
      </c>
      <c r="AY221" s="18"/>
      <c r="AZ221" s="18"/>
      <c r="BA221" s="18"/>
      <c r="BB221" s="19"/>
      <c r="BC221" s="17">
        <f t="shared" ref="BC221" si="1024">SUM(BC219,BC220)</f>
        <v>0</v>
      </c>
      <c r="BD221" s="18"/>
      <c r="BE221" s="18"/>
      <c r="BF221" s="18"/>
      <c r="BG221" s="19"/>
      <c r="BH221" s="17">
        <f t="shared" ref="BH221" si="1025">SUM(BH219,BH220)</f>
        <v>0</v>
      </c>
      <c r="BI221" s="18"/>
      <c r="BJ221" s="18"/>
      <c r="BK221" s="18"/>
      <c r="BL221" s="19"/>
      <c r="BM221" s="17">
        <f t="shared" ref="BM221" si="1026">SUM(BM219,BM220)</f>
        <v>0</v>
      </c>
      <c r="BN221" s="18"/>
      <c r="BO221" s="18"/>
      <c r="BP221" s="18"/>
      <c r="BQ221" s="19"/>
      <c r="BR221" s="31">
        <f t="shared" ref="BR221" si="1027">SUM(BR219:BV220)</f>
        <v>28</v>
      </c>
      <c r="BS221" s="32"/>
      <c r="BT221" s="32"/>
      <c r="BU221" s="32"/>
      <c r="BV221" s="33"/>
      <c r="BW221" s="17">
        <f t="shared" ref="BW221" si="1028">SUM(BW219:CA220)</f>
        <v>0</v>
      </c>
      <c r="BX221" s="18"/>
      <c r="BY221" s="18"/>
      <c r="BZ221" s="18"/>
      <c r="CA221" s="19"/>
      <c r="CB221" s="17">
        <f t="shared" ref="CB221" si="1029">SUM(CB219:CF220)</f>
        <v>0</v>
      </c>
      <c r="CC221" s="18"/>
      <c r="CD221" s="18"/>
      <c r="CE221" s="18"/>
      <c r="CF221" s="19"/>
      <c r="CG221" s="17">
        <f t="shared" ref="CG221" si="1030">SUM(CG219:CK220)</f>
        <v>0</v>
      </c>
      <c r="CH221" s="18"/>
      <c r="CI221" s="18"/>
      <c r="CJ221" s="18"/>
      <c r="CK221" s="19"/>
      <c r="CL221" s="27">
        <f t="shared" si="817"/>
        <v>28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1031">SUM(J222:BQ222)</f>
        <v>0</v>
      </c>
      <c r="BS222" s="35"/>
      <c r="BT222" s="35"/>
      <c r="BU222" s="35"/>
      <c r="BV222" s="36"/>
      <c r="BW222" s="14">
        <v>0</v>
      </c>
      <c r="BX222" s="15"/>
      <c r="BY222" s="15"/>
      <c r="BZ222" s="15"/>
      <c r="CA222" s="16"/>
      <c r="CB222" s="14">
        <v>0</v>
      </c>
      <c r="CC222" s="15"/>
      <c r="CD222" s="15"/>
      <c r="CE222" s="15"/>
      <c r="CF222" s="16"/>
      <c r="CG222" s="14">
        <v>0</v>
      </c>
      <c r="CH222" s="15"/>
      <c r="CI222" s="15"/>
      <c r="CJ222" s="15"/>
      <c r="CK222" s="16"/>
      <c r="CL222" s="14">
        <f t="shared" si="817"/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>
        <v>0</v>
      </c>
      <c r="AT223" s="8"/>
      <c r="AU223" s="8"/>
      <c r="AV223" s="8"/>
      <c r="AW223" s="9"/>
      <c r="AX223" s="7">
        <v>0</v>
      </c>
      <c r="AY223" s="8"/>
      <c r="AZ223" s="8"/>
      <c r="BA223" s="8"/>
      <c r="BB223" s="9"/>
      <c r="BC223" s="7">
        <v>0</v>
      </c>
      <c r="BD223" s="8"/>
      <c r="BE223" s="8"/>
      <c r="BF223" s="8"/>
      <c r="BG223" s="9"/>
      <c r="BH223" s="7">
        <v>0</v>
      </c>
      <c r="BI223" s="8"/>
      <c r="BJ223" s="8"/>
      <c r="BK223" s="8"/>
      <c r="BL223" s="9"/>
      <c r="BM223" s="7">
        <v>0</v>
      </c>
      <c r="BN223" s="8"/>
      <c r="BO223" s="8"/>
      <c r="BP223" s="8"/>
      <c r="BQ223" s="9"/>
      <c r="BR223" s="37">
        <f t="shared" si="1031"/>
        <v>0</v>
      </c>
      <c r="BS223" s="38"/>
      <c r="BT223" s="38"/>
      <c r="BU223" s="38"/>
      <c r="BV223" s="39"/>
      <c r="BW223" s="7">
        <v>0</v>
      </c>
      <c r="BX223" s="8"/>
      <c r="BY223" s="8"/>
      <c r="BZ223" s="8"/>
      <c r="CA223" s="9"/>
      <c r="CB223" s="7">
        <v>0</v>
      </c>
      <c r="CC223" s="8"/>
      <c r="CD223" s="8"/>
      <c r="CE223" s="8"/>
      <c r="CF223" s="9"/>
      <c r="CG223" s="7">
        <v>0</v>
      </c>
      <c r="CH223" s="8"/>
      <c r="CI223" s="8"/>
      <c r="CJ223" s="8"/>
      <c r="CK223" s="9"/>
      <c r="CL223" s="7">
        <f t="shared" si="817"/>
        <v>0</v>
      </c>
      <c r="CM223" s="8"/>
      <c r="CN223" s="8"/>
      <c r="CO223" s="8"/>
      <c r="CP223" s="9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1032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1033">SUM(Y222,Y223)</f>
        <v>0</v>
      </c>
      <c r="Z224" s="18"/>
      <c r="AA224" s="18"/>
      <c r="AB224" s="18"/>
      <c r="AC224" s="19"/>
      <c r="AD224" s="17">
        <f t="shared" ref="AD224" si="1034">SUM(AD222,AD223)</f>
        <v>0</v>
      </c>
      <c r="AE224" s="18"/>
      <c r="AF224" s="18"/>
      <c r="AG224" s="18"/>
      <c r="AH224" s="19"/>
      <c r="AI224" s="17">
        <f t="shared" ref="AI224" si="1035">SUM(AI222,AI223)</f>
        <v>0</v>
      </c>
      <c r="AJ224" s="18"/>
      <c r="AK224" s="18"/>
      <c r="AL224" s="18"/>
      <c r="AM224" s="19"/>
      <c r="AN224" s="17">
        <f t="shared" ref="AN224" si="1036">SUM(AN222,AN223)</f>
        <v>0</v>
      </c>
      <c r="AO224" s="18"/>
      <c r="AP224" s="18"/>
      <c r="AQ224" s="18"/>
      <c r="AR224" s="19"/>
      <c r="AS224" s="17">
        <f t="shared" ref="AS224" si="1037">SUM(AS222,AS223)</f>
        <v>0</v>
      </c>
      <c r="AT224" s="18"/>
      <c r="AU224" s="18"/>
      <c r="AV224" s="18"/>
      <c r="AW224" s="19"/>
      <c r="AX224" s="17">
        <f t="shared" ref="AX224" si="1038">SUM(AX222,AX223)</f>
        <v>0</v>
      </c>
      <c r="AY224" s="18"/>
      <c r="AZ224" s="18"/>
      <c r="BA224" s="18"/>
      <c r="BB224" s="19"/>
      <c r="BC224" s="17">
        <f t="shared" ref="BC224" si="1039">SUM(BC222,BC223)</f>
        <v>0</v>
      </c>
      <c r="BD224" s="18"/>
      <c r="BE224" s="18"/>
      <c r="BF224" s="18"/>
      <c r="BG224" s="19"/>
      <c r="BH224" s="17">
        <f t="shared" ref="BH224" si="1040">SUM(BH222,BH223)</f>
        <v>0</v>
      </c>
      <c r="BI224" s="18"/>
      <c r="BJ224" s="18"/>
      <c r="BK224" s="18"/>
      <c r="BL224" s="19"/>
      <c r="BM224" s="17">
        <f t="shared" ref="BM224" si="1041">SUM(BM222,BM223)</f>
        <v>0</v>
      </c>
      <c r="BN224" s="18"/>
      <c r="BO224" s="18"/>
      <c r="BP224" s="18"/>
      <c r="BQ224" s="19"/>
      <c r="BR224" s="96">
        <f t="shared" ref="BR224" si="1042">SUM(BR222:BV223)</f>
        <v>0</v>
      </c>
      <c r="BS224" s="97"/>
      <c r="BT224" s="97"/>
      <c r="BU224" s="97"/>
      <c r="BV224" s="98"/>
      <c r="BW224" s="17">
        <f t="shared" ref="BW224" si="1043">SUM(BW222:CA223)</f>
        <v>0</v>
      </c>
      <c r="BX224" s="18"/>
      <c r="BY224" s="18"/>
      <c r="BZ224" s="18"/>
      <c r="CA224" s="19"/>
      <c r="CB224" s="17">
        <f t="shared" ref="CB224" si="1044">SUM(CB222:CF223)</f>
        <v>0</v>
      </c>
      <c r="CC224" s="18"/>
      <c r="CD224" s="18"/>
      <c r="CE224" s="18"/>
      <c r="CF224" s="19"/>
      <c r="CG224" s="17">
        <f t="shared" ref="CG224" si="1045">SUM(CG222:CK223)</f>
        <v>0</v>
      </c>
      <c r="CH224" s="18"/>
      <c r="CI224" s="18"/>
      <c r="CJ224" s="18"/>
      <c r="CK224" s="19"/>
      <c r="CL224" s="27">
        <f t="shared" si="817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9230</v>
      </c>
      <c r="Z225" s="15"/>
      <c r="AA225" s="15"/>
      <c r="AB225" s="15"/>
      <c r="AC225" s="16"/>
      <c r="AD225" s="14">
        <v>11833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046">SUM(J225:BQ225)</f>
        <v>131419</v>
      </c>
      <c r="BS225" s="35"/>
      <c r="BT225" s="35"/>
      <c r="BU225" s="35"/>
      <c r="BV225" s="36"/>
      <c r="BW225" s="14">
        <v>8401</v>
      </c>
      <c r="BX225" s="15"/>
      <c r="BY225" s="15"/>
      <c r="BZ225" s="15"/>
      <c r="CA225" s="16"/>
      <c r="CB225" s="14">
        <v>9499</v>
      </c>
      <c r="CC225" s="15"/>
      <c r="CD225" s="15"/>
      <c r="CE225" s="15"/>
      <c r="CF225" s="16"/>
      <c r="CG225" s="14"/>
      <c r="CH225" s="15"/>
      <c r="CI225" s="15"/>
      <c r="CJ225" s="15"/>
      <c r="CK225" s="16"/>
      <c r="CL225" s="14">
        <f t="shared" si="817"/>
        <v>121871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0</v>
      </c>
      <c r="U226" s="8"/>
      <c r="V226" s="8"/>
      <c r="W226" s="8"/>
      <c r="X226" s="9"/>
      <c r="Y226" s="7">
        <v>458</v>
      </c>
      <c r="Z226" s="8"/>
      <c r="AA226" s="8"/>
      <c r="AB226" s="8"/>
      <c r="AC226" s="9"/>
      <c r="AD226" s="7">
        <v>334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308</v>
      </c>
      <c r="AO226" s="8"/>
      <c r="AP226" s="8"/>
      <c r="AQ226" s="8"/>
      <c r="AR226" s="9"/>
      <c r="AS226" s="7">
        <v>0</v>
      </c>
      <c r="AT226" s="8"/>
      <c r="AU226" s="8"/>
      <c r="AV226" s="8"/>
      <c r="AW226" s="9"/>
      <c r="AX226" s="7">
        <v>0</v>
      </c>
      <c r="AY226" s="8"/>
      <c r="AZ226" s="8"/>
      <c r="BA226" s="8"/>
      <c r="BB226" s="9"/>
      <c r="BC226" s="7">
        <v>0</v>
      </c>
      <c r="BD226" s="8"/>
      <c r="BE226" s="8"/>
      <c r="BF226" s="8"/>
      <c r="BG226" s="9"/>
      <c r="BH226" s="7">
        <v>0</v>
      </c>
      <c r="BI226" s="8"/>
      <c r="BJ226" s="8"/>
      <c r="BK226" s="8"/>
      <c r="BL226" s="9"/>
      <c r="BM226" s="7">
        <v>0</v>
      </c>
      <c r="BN226" s="8"/>
      <c r="BO226" s="8"/>
      <c r="BP226" s="8"/>
      <c r="BQ226" s="9"/>
      <c r="BR226" s="37">
        <f t="shared" si="1046"/>
        <v>1100</v>
      </c>
      <c r="BS226" s="38"/>
      <c r="BT226" s="38"/>
      <c r="BU226" s="38"/>
      <c r="BV226" s="39"/>
      <c r="BW226" s="7">
        <v>0</v>
      </c>
      <c r="BX226" s="8"/>
      <c r="BY226" s="8"/>
      <c r="BZ226" s="8"/>
      <c r="CA226" s="9"/>
      <c r="CB226" s="7">
        <v>0</v>
      </c>
      <c r="CC226" s="8"/>
      <c r="CD226" s="8"/>
      <c r="CE226" s="8"/>
      <c r="CF226" s="9"/>
      <c r="CG226" s="7"/>
      <c r="CH226" s="8"/>
      <c r="CI226" s="8"/>
      <c r="CJ226" s="8"/>
      <c r="CK226" s="9"/>
      <c r="CL226" s="7">
        <f t="shared" si="817"/>
        <v>1100</v>
      </c>
      <c r="CM226" s="8"/>
      <c r="CN226" s="8"/>
      <c r="CO226" s="8"/>
      <c r="CP226" s="9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047">SUM(J225,J226)</f>
        <v>7180</v>
      </c>
      <c r="K227" s="18"/>
      <c r="L227" s="18"/>
      <c r="M227" s="18"/>
      <c r="N227" s="19"/>
      <c r="O227" s="17">
        <f t="shared" ref="O227" si="1048">SUM(O225,O226)</f>
        <v>8600</v>
      </c>
      <c r="P227" s="18"/>
      <c r="Q227" s="18"/>
      <c r="R227" s="18"/>
      <c r="S227" s="19"/>
      <c r="T227" s="17">
        <f t="shared" ref="T227" si="1049">SUM(T225,T226)</f>
        <v>11668</v>
      </c>
      <c r="U227" s="18"/>
      <c r="V227" s="18"/>
      <c r="W227" s="18"/>
      <c r="X227" s="19"/>
      <c r="Y227" s="17">
        <f t="shared" ref="Y227" si="1050">SUM(Y225,Y226)</f>
        <v>9688</v>
      </c>
      <c r="Z227" s="18"/>
      <c r="AA227" s="18"/>
      <c r="AB227" s="18"/>
      <c r="AC227" s="19"/>
      <c r="AD227" s="17">
        <f t="shared" ref="AD227" si="1051">SUM(AD225,AD226)</f>
        <v>12167</v>
      </c>
      <c r="AE227" s="18"/>
      <c r="AF227" s="18"/>
      <c r="AG227" s="18"/>
      <c r="AH227" s="19"/>
      <c r="AI227" s="17">
        <f t="shared" ref="AI227" si="1052">SUM(AI225,AI226)</f>
        <v>10771</v>
      </c>
      <c r="AJ227" s="18"/>
      <c r="AK227" s="18"/>
      <c r="AL227" s="18"/>
      <c r="AM227" s="19"/>
      <c r="AN227" s="17">
        <f t="shared" ref="AN227" si="1053">SUM(AN225,AN226)</f>
        <v>12077</v>
      </c>
      <c r="AO227" s="18"/>
      <c r="AP227" s="18"/>
      <c r="AQ227" s="18"/>
      <c r="AR227" s="19"/>
      <c r="AS227" s="17">
        <f t="shared" ref="AS227" si="1054">SUM(AS225,AS226)</f>
        <v>16970</v>
      </c>
      <c r="AT227" s="18"/>
      <c r="AU227" s="18"/>
      <c r="AV227" s="18"/>
      <c r="AW227" s="19"/>
      <c r="AX227" s="17">
        <f t="shared" ref="AX227" si="1055">SUM(AX225,AX226)</f>
        <v>11352</v>
      </c>
      <c r="AY227" s="18"/>
      <c r="AZ227" s="18"/>
      <c r="BA227" s="18"/>
      <c r="BB227" s="19"/>
      <c r="BC227" s="17">
        <f t="shared" ref="BC227" si="1056">SUM(BC225,BC226)</f>
        <v>12569</v>
      </c>
      <c r="BD227" s="18"/>
      <c r="BE227" s="18"/>
      <c r="BF227" s="18"/>
      <c r="BG227" s="19"/>
      <c r="BH227" s="17">
        <f t="shared" ref="BH227" si="1057">SUM(BH225,BH226)</f>
        <v>10897</v>
      </c>
      <c r="BI227" s="18"/>
      <c r="BJ227" s="18"/>
      <c r="BK227" s="18"/>
      <c r="BL227" s="19"/>
      <c r="BM227" s="17">
        <f t="shared" ref="BM227" si="1058">SUM(BM225,BM226)</f>
        <v>8580</v>
      </c>
      <c r="BN227" s="18"/>
      <c r="BO227" s="18"/>
      <c r="BP227" s="18"/>
      <c r="BQ227" s="19"/>
      <c r="BR227" s="31">
        <f t="shared" ref="BR227" si="1059">SUM(BR225:BV226)</f>
        <v>132519</v>
      </c>
      <c r="BS227" s="32"/>
      <c r="BT227" s="32"/>
      <c r="BU227" s="32"/>
      <c r="BV227" s="33"/>
      <c r="BW227" s="17">
        <f t="shared" ref="BW227" si="1060">SUM(BW225:CA226)</f>
        <v>8401</v>
      </c>
      <c r="BX227" s="18"/>
      <c r="BY227" s="18"/>
      <c r="BZ227" s="18"/>
      <c r="CA227" s="19"/>
      <c r="CB227" s="17">
        <f t="shared" ref="CB227" si="1061">SUM(CB225:CF226)</f>
        <v>9499</v>
      </c>
      <c r="CC227" s="18"/>
      <c r="CD227" s="18"/>
      <c r="CE227" s="18"/>
      <c r="CF227" s="19"/>
      <c r="CG227" s="17">
        <f t="shared" ref="CG227" si="1062">SUM(CG225:CK226)</f>
        <v>0</v>
      </c>
      <c r="CH227" s="18"/>
      <c r="CI227" s="18"/>
      <c r="CJ227" s="18"/>
      <c r="CK227" s="19"/>
      <c r="CL227" s="27">
        <f t="shared" si="817"/>
        <v>122971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063">SUM(J228:BQ228)</f>
        <v>0</v>
      </c>
      <c r="BS228" s="35"/>
      <c r="BT228" s="35"/>
      <c r="BU228" s="35"/>
      <c r="BV228" s="36"/>
      <c r="BW228" s="14">
        <v>0</v>
      </c>
      <c r="BX228" s="15"/>
      <c r="BY228" s="15"/>
      <c r="BZ228" s="15"/>
      <c r="CA228" s="16"/>
      <c r="CB228" s="14">
        <v>0</v>
      </c>
      <c r="CC228" s="15"/>
      <c r="CD228" s="15"/>
      <c r="CE228" s="15"/>
      <c r="CF228" s="16"/>
      <c r="CG228" s="14"/>
      <c r="CH228" s="15"/>
      <c r="CI228" s="15"/>
      <c r="CJ228" s="15"/>
      <c r="CK228" s="16"/>
      <c r="CL228" s="14">
        <f t="shared" si="817"/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>
        <v>0</v>
      </c>
      <c r="AT229" s="8"/>
      <c r="AU229" s="8"/>
      <c r="AV229" s="8"/>
      <c r="AW229" s="9"/>
      <c r="AX229" s="7">
        <v>0</v>
      </c>
      <c r="AY229" s="8"/>
      <c r="AZ229" s="8"/>
      <c r="BA229" s="8"/>
      <c r="BB229" s="9"/>
      <c r="BC229" s="7">
        <v>0</v>
      </c>
      <c r="BD229" s="8"/>
      <c r="BE229" s="8"/>
      <c r="BF229" s="8"/>
      <c r="BG229" s="9"/>
      <c r="BH229" s="7">
        <v>0</v>
      </c>
      <c r="BI229" s="8"/>
      <c r="BJ229" s="8"/>
      <c r="BK229" s="8"/>
      <c r="BL229" s="9"/>
      <c r="BM229" s="7">
        <v>0</v>
      </c>
      <c r="BN229" s="8"/>
      <c r="BO229" s="8"/>
      <c r="BP229" s="8"/>
      <c r="BQ229" s="9"/>
      <c r="BR229" s="37">
        <f t="shared" si="1063"/>
        <v>0</v>
      </c>
      <c r="BS229" s="38"/>
      <c r="BT229" s="38"/>
      <c r="BU229" s="38"/>
      <c r="BV229" s="39"/>
      <c r="BW229" s="7">
        <v>0</v>
      </c>
      <c r="BX229" s="8"/>
      <c r="BY229" s="8"/>
      <c r="BZ229" s="8"/>
      <c r="CA229" s="9"/>
      <c r="CB229" s="7">
        <v>0</v>
      </c>
      <c r="CC229" s="8"/>
      <c r="CD229" s="8"/>
      <c r="CE229" s="8"/>
      <c r="CF229" s="9"/>
      <c r="CG229" s="7"/>
      <c r="CH229" s="8"/>
      <c r="CI229" s="8"/>
      <c r="CJ229" s="8"/>
      <c r="CK229" s="9"/>
      <c r="CL229" s="7">
        <f t="shared" si="817"/>
        <v>0</v>
      </c>
      <c r="CM229" s="8"/>
      <c r="CN229" s="8"/>
      <c r="CO229" s="8"/>
      <c r="CP229" s="9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064">SUM(J228,J229)</f>
        <v>0</v>
      </c>
      <c r="K230" s="18"/>
      <c r="L230" s="18"/>
      <c r="M230" s="18"/>
      <c r="N230" s="19"/>
      <c r="O230" s="17">
        <f t="shared" ref="O230" si="1065">SUM(O228,O229)</f>
        <v>0</v>
      </c>
      <c r="P230" s="18"/>
      <c r="Q230" s="18"/>
      <c r="R230" s="18"/>
      <c r="S230" s="19"/>
      <c r="T230" s="17">
        <f t="shared" ref="T230" si="1066">SUM(T228,T229)</f>
        <v>0</v>
      </c>
      <c r="U230" s="18"/>
      <c r="V230" s="18"/>
      <c r="W230" s="18"/>
      <c r="X230" s="19"/>
      <c r="Y230" s="17">
        <f t="shared" ref="Y230" si="1067">SUM(Y228,Y229)</f>
        <v>0</v>
      </c>
      <c r="Z230" s="18"/>
      <c r="AA230" s="18"/>
      <c r="AB230" s="18"/>
      <c r="AC230" s="19"/>
      <c r="AD230" s="17">
        <f t="shared" ref="AD230" si="1068">SUM(AD228,AD229)</f>
        <v>0</v>
      </c>
      <c r="AE230" s="18"/>
      <c r="AF230" s="18"/>
      <c r="AG230" s="18"/>
      <c r="AH230" s="19"/>
      <c r="AI230" s="17">
        <f t="shared" ref="AI230" si="1069">SUM(AI228,AI229)</f>
        <v>0</v>
      </c>
      <c r="AJ230" s="18"/>
      <c r="AK230" s="18"/>
      <c r="AL230" s="18"/>
      <c r="AM230" s="19"/>
      <c r="AN230" s="17">
        <f t="shared" ref="AN230" si="1070">SUM(AN228,AN229)</f>
        <v>0</v>
      </c>
      <c r="AO230" s="18"/>
      <c r="AP230" s="18"/>
      <c r="AQ230" s="18"/>
      <c r="AR230" s="19"/>
      <c r="AS230" s="17">
        <f t="shared" ref="AS230" si="1071">SUM(AS228,AS229)</f>
        <v>0</v>
      </c>
      <c r="AT230" s="18"/>
      <c r="AU230" s="18"/>
      <c r="AV230" s="18"/>
      <c r="AW230" s="19"/>
      <c r="AX230" s="17">
        <f t="shared" ref="AX230" si="1072">SUM(AX228,AX229)</f>
        <v>0</v>
      </c>
      <c r="AY230" s="18"/>
      <c r="AZ230" s="18"/>
      <c r="BA230" s="18"/>
      <c r="BB230" s="19"/>
      <c r="BC230" s="17">
        <f t="shared" ref="BC230" si="1073">SUM(BC228,BC229)</f>
        <v>0</v>
      </c>
      <c r="BD230" s="18"/>
      <c r="BE230" s="18"/>
      <c r="BF230" s="18"/>
      <c r="BG230" s="19"/>
      <c r="BH230" s="17">
        <f t="shared" ref="BH230" si="1074">SUM(BH228,BH229)</f>
        <v>0</v>
      </c>
      <c r="BI230" s="18"/>
      <c r="BJ230" s="18"/>
      <c r="BK230" s="18"/>
      <c r="BL230" s="19"/>
      <c r="BM230" s="17">
        <f t="shared" ref="BM230" si="1075">SUM(BM228,BM229)</f>
        <v>0</v>
      </c>
      <c r="BN230" s="18"/>
      <c r="BO230" s="18"/>
      <c r="BP230" s="18"/>
      <c r="BQ230" s="19"/>
      <c r="BR230" s="96">
        <f t="shared" ref="BR230" si="1076">SUM(BR228:BV229)</f>
        <v>0</v>
      </c>
      <c r="BS230" s="97"/>
      <c r="BT230" s="97"/>
      <c r="BU230" s="97"/>
      <c r="BV230" s="98"/>
      <c r="BW230" s="17">
        <f t="shared" ref="BW230" si="1077">SUM(BW228:CA229)</f>
        <v>0</v>
      </c>
      <c r="BX230" s="18"/>
      <c r="BY230" s="18"/>
      <c r="BZ230" s="18"/>
      <c r="CA230" s="19"/>
      <c r="CB230" s="17">
        <f t="shared" ref="CB230" si="1078">SUM(CB228:CF229)</f>
        <v>0</v>
      </c>
      <c r="CC230" s="18"/>
      <c r="CD230" s="18"/>
      <c r="CE230" s="18"/>
      <c r="CF230" s="19"/>
      <c r="CG230" s="17">
        <f t="shared" ref="CG230" si="1079">SUM(CG228:CK229)</f>
        <v>0</v>
      </c>
      <c r="CH230" s="18"/>
      <c r="CI230" s="18"/>
      <c r="CJ230" s="18"/>
      <c r="CK230" s="19"/>
      <c r="CL230" s="27">
        <f t="shared" si="817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29482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080">SUM(J231:BQ231)</f>
        <v>382171</v>
      </c>
      <c r="BS231" s="35"/>
      <c r="BT231" s="35"/>
      <c r="BU231" s="35"/>
      <c r="BV231" s="36"/>
      <c r="BW231" s="14">
        <v>27505</v>
      </c>
      <c r="BX231" s="15"/>
      <c r="BY231" s="15"/>
      <c r="BZ231" s="15"/>
      <c r="CA231" s="16"/>
      <c r="CB231" s="14">
        <v>26318</v>
      </c>
      <c r="CC231" s="15"/>
      <c r="CD231" s="15"/>
      <c r="CE231" s="15"/>
      <c r="CF231" s="16"/>
      <c r="CG231" s="14"/>
      <c r="CH231" s="15"/>
      <c r="CI231" s="15"/>
      <c r="CJ231" s="15"/>
      <c r="CK231" s="16"/>
      <c r="CL231" s="14">
        <f t="shared" si="817"/>
        <v>348701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7">
        <v>25096</v>
      </c>
      <c r="K232" s="8"/>
      <c r="L232" s="8"/>
      <c r="M232" s="8"/>
      <c r="N232" s="9"/>
      <c r="O232" s="7">
        <v>24427</v>
      </c>
      <c r="P232" s="8"/>
      <c r="Q232" s="8"/>
      <c r="R232" s="8"/>
      <c r="S232" s="9"/>
      <c r="T232" s="7">
        <v>23162</v>
      </c>
      <c r="U232" s="8"/>
      <c r="V232" s="8"/>
      <c r="W232" s="8"/>
      <c r="X232" s="9"/>
      <c r="Y232" s="7">
        <v>23387</v>
      </c>
      <c r="Z232" s="8"/>
      <c r="AA232" s="8"/>
      <c r="AB232" s="8"/>
      <c r="AC232" s="9"/>
      <c r="AD232" s="7">
        <v>21211</v>
      </c>
      <c r="AE232" s="8"/>
      <c r="AF232" s="8"/>
      <c r="AG232" s="8"/>
      <c r="AH232" s="9"/>
      <c r="AI232" s="7">
        <v>21624</v>
      </c>
      <c r="AJ232" s="8"/>
      <c r="AK232" s="8"/>
      <c r="AL232" s="8"/>
      <c r="AM232" s="9"/>
      <c r="AN232" s="7">
        <v>24981</v>
      </c>
      <c r="AO232" s="8"/>
      <c r="AP232" s="8"/>
      <c r="AQ232" s="8"/>
      <c r="AR232" s="9"/>
      <c r="AS232" s="7">
        <v>29194</v>
      </c>
      <c r="AT232" s="8"/>
      <c r="AU232" s="8"/>
      <c r="AV232" s="8"/>
      <c r="AW232" s="9"/>
      <c r="AX232" s="7">
        <v>23222</v>
      </c>
      <c r="AY232" s="8"/>
      <c r="AZ232" s="8"/>
      <c r="BA232" s="8"/>
      <c r="BB232" s="9"/>
      <c r="BC232" s="7">
        <v>23799</v>
      </c>
      <c r="BD232" s="8"/>
      <c r="BE232" s="8"/>
      <c r="BF232" s="8"/>
      <c r="BG232" s="9"/>
      <c r="BH232" s="7">
        <v>25231</v>
      </c>
      <c r="BI232" s="8"/>
      <c r="BJ232" s="8"/>
      <c r="BK232" s="8"/>
      <c r="BL232" s="9"/>
      <c r="BM232" s="7">
        <v>24279</v>
      </c>
      <c r="BN232" s="8"/>
      <c r="BO232" s="8"/>
      <c r="BP232" s="8"/>
      <c r="BQ232" s="9"/>
      <c r="BR232" s="37">
        <f t="shared" si="1080"/>
        <v>289613</v>
      </c>
      <c r="BS232" s="38"/>
      <c r="BT232" s="38"/>
      <c r="BU232" s="38"/>
      <c r="BV232" s="39"/>
      <c r="BW232" s="7">
        <v>23419</v>
      </c>
      <c r="BX232" s="8"/>
      <c r="BY232" s="8"/>
      <c r="BZ232" s="8"/>
      <c r="CA232" s="9"/>
      <c r="CB232" s="7">
        <v>29517</v>
      </c>
      <c r="CC232" s="8"/>
      <c r="CD232" s="8"/>
      <c r="CE232" s="8"/>
      <c r="CF232" s="9"/>
      <c r="CG232" s="7"/>
      <c r="CH232" s="8"/>
      <c r="CI232" s="8"/>
      <c r="CJ232" s="8"/>
      <c r="CK232" s="9"/>
      <c r="CL232" s="7">
        <f t="shared" si="817"/>
        <v>269864</v>
      </c>
      <c r="CM232" s="8"/>
      <c r="CN232" s="8"/>
      <c r="CO232" s="8"/>
      <c r="CP232" s="9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081">SUM(J231,J232)</f>
        <v>51524</v>
      </c>
      <c r="K233" s="18"/>
      <c r="L233" s="18"/>
      <c r="M233" s="18"/>
      <c r="N233" s="19"/>
      <c r="O233" s="17">
        <f t="shared" ref="O233" si="1082">SUM(O231,O232)</f>
        <v>49708</v>
      </c>
      <c r="P233" s="18"/>
      <c r="Q233" s="18"/>
      <c r="R233" s="18"/>
      <c r="S233" s="19"/>
      <c r="T233" s="17">
        <f t="shared" ref="T233" si="1083">SUM(T231,T232)</f>
        <v>58746</v>
      </c>
      <c r="U233" s="18"/>
      <c r="V233" s="18"/>
      <c r="W233" s="18"/>
      <c r="X233" s="19"/>
      <c r="Y233" s="17">
        <f t="shared" ref="Y233" si="1084">SUM(Y231,Y232)</f>
        <v>53981</v>
      </c>
      <c r="Z233" s="18"/>
      <c r="AA233" s="18"/>
      <c r="AB233" s="18"/>
      <c r="AC233" s="19"/>
      <c r="AD233" s="17">
        <f t="shared" ref="AD233" si="1085">SUM(AD231,AD232)</f>
        <v>54055</v>
      </c>
      <c r="AE233" s="18"/>
      <c r="AF233" s="18"/>
      <c r="AG233" s="18"/>
      <c r="AH233" s="19"/>
      <c r="AI233" s="17">
        <f t="shared" ref="AI233" si="1086">SUM(AI231,AI232)</f>
        <v>51106</v>
      </c>
      <c r="AJ233" s="18"/>
      <c r="AK233" s="18"/>
      <c r="AL233" s="18"/>
      <c r="AM233" s="19"/>
      <c r="AN233" s="17">
        <f t="shared" ref="AN233" si="1087">SUM(AN231,AN232)</f>
        <v>56417</v>
      </c>
      <c r="AO233" s="18"/>
      <c r="AP233" s="18"/>
      <c r="AQ233" s="18"/>
      <c r="AR233" s="19"/>
      <c r="AS233" s="17">
        <f t="shared" ref="AS233" si="1088">SUM(AS231,AS232)</f>
        <v>73009</v>
      </c>
      <c r="AT233" s="18"/>
      <c r="AU233" s="18"/>
      <c r="AV233" s="18"/>
      <c r="AW233" s="19"/>
      <c r="AX233" s="17">
        <f t="shared" ref="AX233" si="1089">SUM(AX231,AX232)</f>
        <v>54851</v>
      </c>
      <c r="AY233" s="18"/>
      <c r="AZ233" s="18"/>
      <c r="BA233" s="18"/>
      <c r="BB233" s="19"/>
      <c r="BC233" s="17">
        <f t="shared" ref="BC233" si="1090">SUM(BC231,BC232)</f>
        <v>57440</v>
      </c>
      <c r="BD233" s="18"/>
      <c r="BE233" s="18"/>
      <c r="BF233" s="18"/>
      <c r="BG233" s="19"/>
      <c r="BH233" s="17">
        <f t="shared" ref="BH233" si="1091">SUM(BH231,BH232)</f>
        <v>58559</v>
      </c>
      <c r="BI233" s="18"/>
      <c r="BJ233" s="18"/>
      <c r="BK233" s="18"/>
      <c r="BL233" s="19"/>
      <c r="BM233" s="17">
        <f t="shared" ref="BM233" si="1092">SUM(BM231,BM232)</f>
        <v>52388</v>
      </c>
      <c r="BN233" s="18"/>
      <c r="BO233" s="18"/>
      <c r="BP233" s="18"/>
      <c r="BQ233" s="19"/>
      <c r="BR233" s="31">
        <f t="shared" ref="BR233" si="1093">SUM(BR231:BV232)</f>
        <v>671784</v>
      </c>
      <c r="BS233" s="32"/>
      <c r="BT233" s="32"/>
      <c r="BU233" s="32"/>
      <c r="BV233" s="33"/>
      <c r="BW233" s="17">
        <f t="shared" ref="BW233" si="1094">SUM(BW231:CA232)</f>
        <v>50924</v>
      </c>
      <c r="BX233" s="18"/>
      <c r="BY233" s="18"/>
      <c r="BZ233" s="18"/>
      <c r="CA233" s="19"/>
      <c r="CB233" s="17">
        <f t="shared" ref="CB233" si="1095">SUM(CB231:CF232)</f>
        <v>55835</v>
      </c>
      <c r="CC233" s="18"/>
      <c r="CD233" s="18"/>
      <c r="CE233" s="18"/>
      <c r="CF233" s="19"/>
      <c r="CG233" s="17">
        <f t="shared" ref="CG233" si="1096">SUM(CG231:CK232)</f>
        <v>0</v>
      </c>
      <c r="CH233" s="18"/>
      <c r="CI233" s="18"/>
      <c r="CJ233" s="18"/>
      <c r="CK233" s="19"/>
      <c r="CL233" s="27">
        <f t="shared" si="817"/>
        <v>618565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097">SUM(J234:BQ234)</f>
        <v>483727</v>
      </c>
      <c r="BS234" s="35"/>
      <c r="BT234" s="35"/>
      <c r="BU234" s="35"/>
      <c r="BV234" s="36"/>
      <c r="BW234" s="14">
        <v>39701</v>
      </c>
      <c r="BX234" s="15"/>
      <c r="BY234" s="15"/>
      <c r="BZ234" s="15"/>
      <c r="CA234" s="16"/>
      <c r="CB234" s="14">
        <v>40587</v>
      </c>
      <c r="CC234" s="15"/>
      <c r="CD234" s="15"/>
      <c r="CE234" s="15"/>
      <c r="CF234" s="16"/>
      <c r="CG234" s="14"/>
      <c r="CH234" s="15"/>
      <c r="CI234" s="15"/>
      <c r="CJ234" s="15"/>
      <c r="CK234" s="16"/>
      <c r="CL234" s="14">
        <f t="shared" si="817"/>
        <v>438214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7">
        <v>11925</v>
      </c>
      <c r="K235" s="8"/>
      <c r="L235" s="8"/>
      <c r="M235" s="8"/>
      <c r="N235" s="9"/>
      <c r="O235" s="7">
        <v>8467</v>
      </c>
      <c r="P235" s="8"/>
      <c r="Q235" s="8"/>
      <c r="R235" s="8"/>
      <c r="S235" s="9"/>
      <c r="T235" s="7">
        <v>19983</v>
      </c>
      <c r="U235" s="8"/>
      <c r="V235" s="8"/>
      <c r="W235" s="8"/>
      <c r="X235" s="9"/>
      <c r="Y235" s="7">
        <v>32928</v>
      </c>
      <c r="Z235" s="8"/>
      <c r="AA235" s="8"/>
      <c r="AB235" s="8"/>
      <c r="AC235" s="9"/>
      <c r="AD235" s="7">
        <v>23255</v>
      </c>
      <c r="AE235" s="8"/>
      <c r="AF235" s="8"/>
      <c r="AG235" s="8"/>
      <c r="AH235" s="9"/>
      <c r="AI235" s="7">
        <v>47212</v>
      </c>
      <c r="AJ235" s="8"/>
      <c r="AK235" s="8"/>
      <c r="AL235" s="8"/>
      <c r="AM235" s="9"/>
      <c r="AN235" s="7">
        <v>49115</v>
      </c>
      <c r="AO235" s="8"/>
      <c r="AP235" s="8"/>
      <c r="AQ235" s="8"/>
      <c r="AR235" s="9"/>
      <c r="AS235" s="7">
        <v>45003</v>
      </c>
      <c r="AT235" s="8"/>
      <c r="AU235" s="8"/>
      <c r="AV235" s="8"/>
      <c r="AW235" s="9"/>
      <c r="AX235" s="7">
        <v>54196</v>
      </c>
      <c r="AY235" s="8"/>
      <c r="AZ235" s="8"/>
      <c r="BA235" s="8"/>
      <c r="BB235" s="9"/>
      <c r="BC235" s="7">
        <v>58942</v>
      </c>
      <c r="BD235" s="8"/>
      <c r="BE235" s="8"/>
      <c r="BF235" s="8"/>
      <c r="BG235" s="9"/>
      <c r="BH235" s="7">
        <v>52173</v>
      </c>
      <c r="BI235" s="8"/>
      <c r="BJ235" s="8"/>
      <c r="BK235" s="8"/>
      <c r="BL235" s="9"/>
      <c r="BM235" s="7">
        <v>43498</v>
      </c>
      <c r="BN235" s="8"/>
      <c r="BO235" s="8"/>
      <c r="BP235" s="8"/>
      <c r="BQ235" s="9"/>
      <c r="BR235" s="37">
        <f t="shared" si="1097"/>
        <v>446697</v>
      </c>
      <c r="BS235" s="38"/>
      <c r="BT235" s="38"/>
      <c r="BU235" s="38"/>
      <c r="BV235" s="39"/>
      <c r="BW235" s="7">
        <v>38443</v>
      </c>
      <c r="BX235" s="8"/>
      <c r="BY235" s="8"/>
      <c r="BZ235" s="8"/>
      <c r="CA235" s="9"/>
      <c r="CB235" s="7">
        <v>27227</v>
      </c>
      <c r="CC235" s="8"/>
      <c r="CD235" s="8"/>
      <c r="CE235" s="8"/>
      <c r="CF235" s="9"/>
      <c r="CG235" s="7"/>
      <c r="CH235" s="8"/>
      <c r="CI235" s="8"/>
      <c r="CJ235" s="8"/>
      <c r="CK235" s="9"/>
      <c r="CL235" s="7">
        <f t="shared" si="817"/>
        <v>471992</v>
      </c>
      <c r="CM235" s="8"/>
      <c r="CN235" s="8"/>
      <c r="CO235" s="8"/>
      <c r="CP235" s="9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10">
        <f t="shared" ref="J236" si="1098">SUM(J234,J235)</f>
        <v>54455</v>
      </c>
      <c r="K236" s="11"/>
      <c r="L236" s="11"/>
      <c r="M236" s="11"/>
      <c r="N236" s="12"/>
      <c r="O236" s="10">
        <f t="shared" ref="O236" si="1099">SUM(O234,O235)</f>
        <v>40825</v>
      </c>
      <c r="P236" s="11"/>
      <c r="Q236" s="11"/>
      <c r="R236" s="11"/>
      <c r="S236" s="12"/>
      <c r="T236" s="10">
        <f t="shared" ref="T236" si="1100">SUM(T234,T235)</f>
        <v>70896</v>
      </c>
      <c r="U236" s="11"/>
      <c r="V236" s="11"/>
      <c r="W236" s="11"/>
      <c r="X236" s="12"/>
      <c r="Y236" s="10">
        <f t="shared" ref="Y236" si="1101">SUM(Y234,Y235)</f>
        <v>79302</v>
      </c>
      <c r="Z236" s="11"/>
      <c r="AA236" s="11"/>
      <c r="AB236" s="11"/>
      <c r="AC236" s="12"/>
      <c r="AD236" s="10">
        <f t="shared" ref="AD236" si="1102">SUM(AD234,AD235)</f>
        <v>64860</v>
      </c>
      <c r="AE236" s="11"/>
      <c r="AF236" s="11"/>
      <c r="AG236" s="11"/>
      <c r="AH236" s="12"/>
      <c r="AI236" s="10">
        <f t="shared" ref="AI236" si="1103">SUM(AI234,AI235)</f>
        <v>85214</v>
      </c>
      <c r="AJ236" s="11"/>
      <c r="AK236" s="11"/>
      <c r="AL236" s="11"/>
      <c r="AM236" s="12"/>
      <c r="AN236" s="10">
        <f t="shared" ref="AN236" si="1104">SUM(AN234,AN235)</f>
        <v>85612</v>
      </c>
      <c r="AO236" s="11"/>
      <c r="AP236" s="11"/>
      <c r="AQ236" s="11"/>
      <c r="AR236" s="12"/>
      <c r="AS236" s="10">
        <f t="shared" ref="AS236" si="1105">SUM(AS234,AS235)</f>
        <v>85112</v>
      </c>
      <c r="AT236" s="11"/>
      <c r="AU236" s="11"/>
      <c r="AV236" s="11"/>
      <c r="AW236" s="12"/>
      <c r="AX236" s="10">
        <f t="shared" ref="AX236" si="1106">SUM(AX234,AX235)</f>
        <v>94310</v>
      </c>
      <c r="AY236" s="11"/>
      <c r="AZ236" s="11"/>
      <c r="BA236" s="11"/>
      <c r="BB236" s="12"/>
      <c r="BC236" s="10">
        <f t="shared" ref="BC236" si="1107">SUM(BC234,BC235)</f>
        <v>96880</v>
      </c>
      <c r="BD236" s="11"/>
      <c r="BE236" s="11"/>
      <c r="BF236" s="11"/>
      <c r="BG236" s="12"/>
      <c r="BH236" s="10">
        <f t="shared" ref="BH236" si="1108">SUM(BH234,BH235)</f>
        <v>88500</v>
      </c>
      <c r="BI236" s="11"/>
      <c r="BJ236" s="11"/>
      <c r="BK236" s="11"/>
      <c r="BL236" s="12"/>
      <c r="BM236" s="10">
        <f t="shared" ref="BM236" si="1109">SUM(BM234,BM235)</f>
        <v>84458</v>
      </c>
      <c r="BN236" s="11"/>
      <c r="BO236" s="11"/>
      <c r="BP236" s="11"/>
      <c r="BQ236" s="12"/>
      <c r="BR236" s="105">
        <f t="shared" ref="BR236" si="1110">SUM(BR234:BV235)</f>
        <v>930424</v>
      </c>
      <c r="BS236" s="106"/>
      <c r="BT236" s="106"/>
      <c r="BU236" s="106"/>
      <c r="BV236" s="107"/>
      <c r="BW236" s="10">
        <f t="shared" ref="BW236" si="1111">SUM(BW234:CA235)</f>
        <v>78144</v>
      </c>
      <c r="BX236" s="11"/>
      <c r="BY236" s="11"/>
      <c r="BZ236" s="11"/>
      <c r="CA236" s="12"/>
      <c r="CB236" s="10">
        <f t="shared" ref="CB236" si="1112">SUM(CB234:CF235)</f>
        <v>67814</v>
      </c>
      <c r="CC236" s="11"/>
      <c r="CD236" s="11"/>
      <c r="CE236" s="11"/>
      <c r="CF236" s="12"/>
      <c r="CG236" s="10">
        <f t="shared" ref="CG236" si="1113">SUM(CG234:CK235)</f>
        <v>0</v>
      </c>
      <c r="CH236" s="11"/>
      <c r="CI236" s="11"/>
      <c r="CJ236" s="11"/>
      <c r="CK236" s="12"/>
      <c r="CL236" s="10">
        <f t="shared" si="817"/>
        <v>910206</v>
      </c>
      <c r="CM236" s="11"/>
      <c r="CN236" s="11"/>
      <c r="CO236" s="11"/>
      <c r="CP236" s="12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4" t="s">
        <v>65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6"/>
      <c r="BW240" s="5" t="s">
        <v>69</v>
      </c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68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66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>
        <v>8305</v>
      </c>
      <c r="BX242" s="15"/>
      <c r="BY242" s="15"/>
      <c r="BZ242" s="15"/>
      <c r="CA242" s="16"/>
      <c r="CB242" s="14">
        <v>7779</v>
      </c>
      <c r="CC242" s="15"/>
      <c r="CD242" s="15"/>
      <c r="CE242" s="15"/>
      <c r="CF242" s="16"/>
      <c r="CG242" s="14"/>
      <c r="CH242" s="15"/>
      <c r="CI242" s="15"/>
      <c r="CJ242" s="15"/>
      <c r="CK242" s="16"/>
      <c r="CL242" s="51">
        <f>SUM(Y242:BQ242,BW242:CK242)</f>
        <v>93872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>
        <v>0</v>
      </c>
      <c r="AT243" s="8"/>
      <c r="AU243" s="8"/>
      <c r="AV243" s="8"/>
      <c r="AW243" s="9"/>
      <c r="AX243" s="7">
        <v>0</v>
      </c>
      <c r="AY243" s="8"/>
      <c r="AZ243" s="8"/>
      <c r="BA243" s="8"/>
      <c r="BB243" s="9"/>
      <c r="BC243" s="7">
        <v>0</v>
      </c>
      <c r="BD243" s="8"/>
      <c r="BE243" s="8"/>
      <c r="BF243" s="8"/>
      <c r="BG243" s="9"/>
      <c r="BH243" s="7">
        <v>0</v>
      </c>
      <c r="BI243" s="8"/>
      <c r="BJ243" s="8"/>
      <c r="BK243" s="8"/>
      <c r="BL243" s="9"/>
      <c r="BM243" s="7">
        <v>0</v>
      </c>
      <c r="BN243" s="8"/>
      <c r="BO243" s="8"/>
      <c r="BP243" s="8"/>
      <c r="BQ243" s="9"/>
      <c r="BR243" s="37">
        <f>SUM(J243:BQ243)</f>
        <v>0</v>
      </c>
      <c r="BS243" s="38"/>
      <c r="BT243" s="38"/>
      <c r="BU243" s="38"/>
      <c r="BV243" s="39"/>
      <c r="BW243" s="7">
        <v>0</v>
      </c>
      <c r="BX243" s="8"/>
      <c r="BY243" s="8"/>
      <c r="BZ243" s="8"/>
      <c r="CA243" s="9"/>
      <c r="CB243" s="7">
        <v>0</v>
      </c>
      <c r="CC243" s="8"/>
      <c r="CD243" s="8"/>
      <c r="CE243" s="8"/>
      <c r="CF243" s="9"/>
      <c r="CG243" s="7"/>
      <c r="CH243" s="8"/>
      <c r="CI243" s="8"/>
      <c r="CJ243" s="8"/>
      <c r="CK243" s="9"/>
      <c r="CL243" s="7">
        <f t="shared" ref="CL243:CL259" si="1114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f>SUM(J242:N243)</f>
        <v>8281</v>
      </c>
      <c r="K244" s="18"/>
      <c r="L244" s="18"/>
      <c r="M244" s="18"/>
      <c r="N244" s="19"/>
      <c r="O244" s="17">
        <f t="shared" ref="O244" si="1115">SUM(O242:S243)</f>
        <v>7558</v>
      </c>
      <c r="P244" s="18"/>
      <c r="Q244" s="18"/>
      <c r="R244" s="18"/>
      <c r="S244" s="19"/>
      <c r="T244" s="17">
        <f t="shared" ref="T244" si="1116">SUM(T242:X243)</f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117">SUM(AD242:AH243)</f>
        <v>8277</v>
      </c>
      <c r="AE244" s="18"/>
      <c r="AF244" s="18"/>
      <c r="AG244" s="18"/>
      <c r="AH244" s="19"/>
      <c r="AI244" s="17">
        <f t="shared" ref="AI244" si="1118">SUM(AI242:AM243)</f>
        <v>7617</v>
      </c>
      <c r="AJ244" s="18"/>
      <c r="AK244" s="18"/>
      <c r="AL244" s="18"/>
      <c r="AM244" s="19"/>
      <c r="AN244" s="17">
        <f t="shared" ref="AN244" si="1119">SUM(AN242:AR243)</f>
        <v>9297</v>
      </c>
      <c r="AO244" s="18"/>
      <c r="AP244" s="18"/>
      <c r="AQ244" s="18"/>
      <c r="AR244" s="19"/>
      <c r="AS244" s="17">
        <f t="shared" ref="AS244" si="1120">SUM(AS242:AW243)</f>
        <v>11624</v>
      </c>
      <c r="AT244" s="18"/>
      <c r="AU244" s="18"/>
      <c r="AV244" s="18"/>
      <c r="AW244" s="19"/>
      <c r="AX244" s="17">
        <f t="shared" ref="AX244" si="1121">SUM(AX242:BB243)</f>
        <v>8399</v>
      </c>
      <c r="AY244" s="18"/>
      <c r="AZ244" s="18"/>
      <c r="BA244" s="18"/>
      <c r="BB244" s="19"/>
      <c r="BC244" s="17">
        <f t="shared" ref="BC244" si="1122">SUM(BC242:BG243)</f>
        <v>7164</v>
      </c>
      <c r="BD244" s="18"/>
      <c r="BE244" s="18"/>
      <c r="BF244" s="18"/>
      <c r="BG244" s="19"/>
      <c r="BH244" s="17">
        <f t="shared" ref="BH244" si="1123">SUM(BH242:BL243)</f>
        <v>9422</v>
      </c>
      <c r="BI244" s="18"/>
      <c r="BJ244" s="18"/>
      <c r="BK244" s="18"/>
      <c r="BL244" s="19"/>
      <c r="BM244" s="17">
        <f t="shared" ref="BM244" si="1124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8305</v>
      </c>
      <c r="BX244" s="18"/>
      <c r="BY244" s="18"/>
      <c r="BZ244" s="18"/>
      <c r="CA244" s="19"/>
      <c r="CB244" s="17">
        <f t="shared" ref="CB244" si="1125">SUM(CB242:CF243)</f>
        <v>7779</v>
      </c>
      <c r="CC244" s="18"/>
      <c r="CD244" s="18"/>
      <c r="CE244" s="18"/>
      <c r="CF244" s="19"/>
      <c r="CG244" s="17">
        <f t="shared" ref="CG244" si="1126">SUM(CG242:CK243)</f>
        <v>0</v>
      </c>
      <c r="CH244" s="18"/>
      <c r="CI244" s="18"/>
      <c r="CJ244" s="18"/>
      <c r="CK244" s="19"/>
      <c r="CL244" s="27">
        <f t="shared" si="1114"/>
        <v>93872</v>
      </c>
      <c r="CM244" s="28"/>
      <c r="CN244" s="28"/>
      <c r="CO244" s="28"/>
      <c r="CP244" s="29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>
        <v>3258</v>
      </c>
      <c r="BX245" s="15"/>
      <c r="BY245" s="15"/>
      <c r="BZ245" s="15"/>
      <c r="CA245" s="16"/>
      <c r="CB245" s="14">
        <v>2951</v>
      </c>
      <c r="CC245" s="15"/>
      <c r="CD245" s="15"/>
      <c r="CE245" s="15"/>
      <c r="CF245" s="16"/>
      <c r="CG245" s="14"/>
      <c r="CH245" s="15"/>
      <c r="CI245" s="15"/>
      <c r="CJ245" s="15"/>
      <c r="CK245" s="16"/>
      <c r="CL245" s="14">
        <f t="shared" si="1114"/>
        <v>40969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>
        <v>0</v>
      </c>
      <c r="AT246" s="8"/>
      <c r="AU246" s="8"/>
      <c r="AV246" s="8"/>
      <c r="AW246" s="9"/>
      <c r="AX246" s="7">
        <v>0</v>
      </c>
      <c r="AY246" s="8"/>
      <c r="AZ246" s="8"/>
      <c r="BA246" s="8"/>
      <c r="BB246" s="9"/>
      <c r="BC246" s="7">
        <v>0</v>
      </c>
      <c r="BD246" s="8"/>
      <c r="BE246" s="8"/>
      <c r="BF246" s="8"/>
      <c r="BG246" s="9"/>
      <c r="BH246" s="7">
        <v>0</v>
      </c>
      <c r="BI246" s="8"/>
      <c r="BJ246" s="8"/>
      <c r="BK246" s="8"/>
      <c r="BL246" s="9"/>
      <c r="BM246" s="7">
        <v>0</v>
      </c>
      <c r="BN246" s="8"/>
      <c r="BO246" s="8"/>
      <c r="BP246" s="8"/>
      <c r="BQ246" s="9"/>
      <c r="BR246" s="37">
        <f>SUM(J246:BQ246)</f>
        <v>0</v>
      </c>
      <c r="BS246" s="38"/>
      <c r="BT246" s="38"/>
      <c r="BU246" s="38"/>
      <c r="BV246" s="39"/>
      <c r="BW246" s="7">
        <v>0</v>
      </c>
      <c r="BX246" s="8"/>
      <c r="BY246" s="8"/>
      <c r="BZ246" s="8"/>
      <c r="CA246" s="9"/>
      <c r="CB246" s="7">
        <v>0</v>
      </c>
      <c r="CC246" s="8"/>
      <c r="CD246" s="8"/>
      <c r="CE246" s="8"/>
      <c r="CF246" s="9"/>
      <c r="CG246" s="7"/>
      <c r="CH246" s="8"/>
      <c r="CI246" s="8"/>
      <c r="CJ246" s="8"/>
      <c r="CK246" s="9"/>
      <c r="CL246" s="7">
        <f t="shared" si="1114"/>
        <v>0</v>
      </c>
      <c r="CM246" s="8"/>
      <c r="CN246" s="8"/>
      <c r="CO246" s="8"/>
      <c r="CP246" s="9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f t="shared" ref="J247" si="1127">SUM(J245:N246)</f>
        <v>3589</v>
      </c>
      <c r="K247" s="18"/>
      <c r="L247" s="18"/>
      <c r="M247" s="18"/>
      <c r="N247" s="19"/>
      <c r="O247" s="17">
        <f t="shared" ref="O247" si="1128">SUM(O245:S246)</f>
        <v>3321</v>
      </c>
      <c r="P247" s="18"/>
      <c r="Q247" s="18"/>
      <c r="R247" s="18"/>
      <c r="S247" s="19"/>
      <c r="T247" s="17">
        <f t="shared" ref="T247" si="1129">SUM(T245:X246)</f>
        <v>4270</v>
      </c>
      <c r="U247" s="18"/>
      <c r="V247" s="18"/>
      <c r="W247" s="18"/>
      <c r="X247" s="19"/>
      <c r="Y247" s="17">
        <f t="shared" ref="Y247" si="1130">SUM(Y245:AC246)</f>
        <v>3822</v>
      </c>
      <c r="Z247" s="18"/>
      <c r="AA247" s="18"/>
      <c r="AB247" s="18"/>
      <c r="AC247" s="19"/>
      <c r="AD247" s="17">
        <f t="shared" ref="AD247" si="1131">SUM(AD245:AH246)</f>
        <v>3849</v>
      </c>
      <c r="AE247" s="18"/>
      <c r="AF247" s="18"/>
      <c r="AG247" s="18"/>
      <c r="AH247" s="19"/>
      <c r="AI247" s="17">
        <f t="shared" ref="AI247" si="1132">SUM(AI245:AM246)</f>
        <v>3647</v>
      </c>
      <c r="AJ247" s="18"/>
      <c r="AK247" s="18"/>
      <c r="AL247" s="18"/>
      <c r="AM247" s="19"/>
      <c r="AN247" s="17">
        <f t="shared" ref="AN247" si="1133">SUM(AN245:AR246)</f>
        <v>4528</v>
      </c>
      <c r="AO247" s="18"/>
      <c r="AP247" s="18"/>
      <c r="AQ247" s="18"/>
      <c r="AR247" s="19"/>
      <c r="AS247" s="17">
        <f t="shared" ref="AS247" si="1134">SUM(AS245:AW246)</f>
        <v>3923</v>
      </c>
      <c r="AT247" s="18"/>
      <c r="AU247" s="18"/>
      <c r="AV247" s="18"/>
      <c r="AW247" s="19"/>
      <c r="AX247" s="17">
        <f t="shared" ref="AX247" si="1135">SUM(AX245:BB246)</f>
        <v>3313</v>
      </c>
      <c r="AY247" s="18"/>
      <c r="AZ247" s="18"/>
      <c r="BA247" s="18"/>
      <c r="BB247" s="19"/>
      <c r="BC247" s="17">
        <f t="shared" ref="BC247" si="1136">SUM(BC245:BG246)</f>
        <v>3397</v>
      </c>
      <c r="BD247" s="18"/>
      <c r="BE247" s="18"/>
      <c r="BF247" s="18"/>
      <c r="BG247" s="19"/>
      <c r="BH247" s="17">
        <f t="shared" ref="BH247" si="1137">SUM(BH245:BL246)</f>
        <v>3881</v>
      </c>
      <c r="BI247" s="18"/>
      <c r="BJ247" s="18"/>
      <c r="BK247" s="18"/>
      <c r="BL247" s="19"/>
      <c r="BM247" s="17">
        <f t="shared" ref="BM247" si="1138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139">SUM(BW245:CA246)</f>
        <v>3258</v>
      </c>
      <c r="BX247" s="18"/>
      <c r="BY247" s="18"/>
      <c r="BZ247" s="18"/>
      <c r="CA247" s="19"/>
      <c r="CB247" s="17">
        <f t="shared" ref="CB247" si="1140">SUM(CB245:CF246)</f>
        <v>2951</v>
      </c>
      <c r="CC247" s="18"/>
      <c r="CD247" s="18"/>
      <c r="CE247" s="18"/>
      <c r="CF247" s="19"/>
      <c r="CG247" s="17">
        <f t="shared" ref="CG247" si="1141">SUM(CG245:CK246)</f>
        <v>0</v>
      </c>
      <c r="CH247" s="18"/>
      <c r="CI247" s="18"/>
      <c r="CJ247" s="18"/>
      <c r="CK247" s="19"/>
      <c r="CL247" s="27">
        <f t="shared" si="1114"/>
        <v>40969</v>
      </c>
      <c r="CM247" s="28"/>
      <c r="CN247" s="28"/>
      <c r="CO247" s="28"/>
      <c r="CP247" s="2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142">SUM(J248:BQ248)</f>
        <v>550538</v>
      </c>
      <c r="BS248" s="35"/>
      <c r="BT248" s="35"/>
      <c r="BU248" s="35"/>
      <c r="BV248" s="36"/>
      <c r="BW248" s="14">
        <v>41719</v>
      </c>
      <c r="BX248" s="15"/>
      <c r="BY248" s="15"/>
      <c r="BZ248" s="15"/>
      <c r="CA248" s="16"/>
      <c r="CB248" s="14">
        <v>41881</v>
      </c>
      <c r="CC248" s="15"/>
      <c r="CD248" s="15"/>
      <c r="CE248" s="15"/>
      <c r="CF248" s="16"/>
      <c r="CG248" s="14"/>
      <c r="CH248" s="15"/>
      <c r="CI248" s="15"/>
      <c r="CJ248" s="15"/>
      <c r="CK248" s="16"/>
      <c r="CL248" s="14">
        <f t="shared" si="1114"/>
        <v>521848</v>
      </c>
      <c r="CM248" s="15"/>
      <c r="CN248" s="15"/>
      <c r="CO248" s="15"/>
      <c r="CP248" s="1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7">
        <v>9048</v>
      </c>
      <c r="K249" s="8"/>
      <c r="L249" s="8"/>
      <c r="M249" s="8"/>
      <c r="N249" s="9"/>
      <c r="O249" s="7">
        <v>8124</v>
      </c>
      <c r="P249" s="8"/>
      <c r="Q249" s="8"/>
      <c r="R249" s="8"/>
      <c r="S249" s="9"/>
      <c r="T249" s="7">
        <v>9764</v>
      </c>
      <c r="U249" s="8"/>
      <c r="V249" s="8"/>
      <c r="W249" s="8"/>
      <c r="X249" s="9"/>
      <c r="Y249" s="7">
        <v>8674</v>
      </c>
      <c r="Z249" s="8"/>
      <c r="AA249" s="8"/>
      <c r="AB249" s="8"/>
      <c r="AC249" s="9"/>
      <c r="AD249" s="7">
        <v>8419</v>
      </c>
      <c r="AE249" s="8"/>
      <c r="AF249" s="8"/>
      <c r="AG249" s="8"/>
      <c r="AH249" s="9"/>
      <c r="AI249" s="7">
        <v>7649</v>
      </c>
      <c r="AJ249" s="8"/>
      <c r="AK249" s="8"/>
      <c r="AL249" s="8"/>
      <c r="AM249" s="9"/>
      <c r="AN249" s="7">
        <v>12458</v>
      </c>
      <c r="AO249" s="8"/>
      <c r="AP249" s="8"/>
      <c r="AQ249" s="8"/>
      <c r="AR249" s="9"/>
      <c r="AS249" s="7">
        <v>9663</v>
      </c>
      <c r="AT249" s="8"/>
      <c r="AU249" s="8"/>
      <c r="AV249" s="8"/>
      <c r="AW249" s="9"/>
      <c r="AX249" s="7">
        <v>8307</v>
      </c>
      <c r="AY249" s="8"/>
      <c r="AZ249" s="8"/>
      <c r="BA249" s="8"/>
      <c r="BB249" s="9"/>
      <c r="BC249" s="7">
        <v>8144</v>
      </c>
      <c r="BD249" s="8"/>
      <c r="BE249" s="8"/>
      <c r="BF249" s="8"/>
      <c r="BG249" s="9"/>
      <c r="BH249" s="7">
        <v>7293</v>
      </c>
      <c r="BI249" s="8"/>
      <c r="BJ249" s="8"/>
      <c r="BK249" s="8"/>
      <c r="BL249" s="9"/>
      <c r="BM249" s="7">
        <v>7587</v>
      </c>
      <c r="BN249" s="8"/>
      <c r="BO249" s="8"/>
      <c r="BP249" s="8"/>
      <c r="BQ249" s="9"/>
      <c r="BR249" s="37">
        <f t="shared" si="1142"/>
        <v>105130</v>
      </c>
      <c r="BS249" s="38"/>
      <c r="BT249" s="38"/>
      <c r="BU249" s="38"/>
      <c r="BV249" s="39"/>
      <c r="BW249" s="7">
        <v>7682</v>
      </c>
      <c r="BX249" s="8"/>
      <c r="BY249" s="8"/>
      <c r="BZ249" s="8"/>
      <c r="CA249" s="9"/>
      <c r="CB249" s="7">
        <v>9722</v>
      </c>
      <c r="CC249" s="8"/>
      <c r="CD249" s="8"/>
      <c r="CE249" s="8"/>
      <c r="CF249" s="9"/>
      <c r="CG249" s="7"/>
      <c r="CH249" s="8"/>
      <c r="CI249" s="8"/>
      <c r="CJ249" s="8"/>
      <c r="CK249" s="9"/>
      <c r="CL249" s="7">
        <f t="shared" si="1114"/>
        <v>95598</v>
      </c>
      <c r="CM249" s="8"/>
      <c r="CN249" s="8"/>
      <c r="CO249" s="8"/>
      <c r="CP249" s="9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f t="shared" ref="J250" si="1143">SUM(J248:N249)</f>
        <v>42856</v>
      </c>
      <c r="K250" s="18"/>
      <c r="L250" s="18"/>
      <c r="M250" s="18"/>
      <c r="N250" s="19"/>
      <c r="O250" s="17">
        <f t="shared" ref="O250" si="1144">SUM(O248:S249)</f>
        <v>41271</v>
      </c>
      <c r="P250" s="18"/>
      <c r="Q250" s="18"/>
      <c r="R250" s="18"/>
      <c r="S250" s="19"/>
      <c r="T250" s="17">
        <f t="shared" ref="T250" si="1145">SUM(T248:X249)</f>
        <v>55099</v>
      </c>
      <c r="U250" s="18"/>
      <c r="V250" s="18"/>
      <c r="W250" s="18"/>
      <c r="X250" s="19"/>
      <c r="Y250" s="17">
        <f t="shared" ref="Y250" si="1146">SUM(Y248:AC249)</f>
        <v>49594</v>
      </c>
      <c r="Z250" s="18"/>
      <c r="AA250" s="18"/>
      <c r="AB250" s="18"/>
      <c r="AC250" s="19"/>
      <c r="AD250" s="17">
        <f t="shared" ref="AD250" si="1147">SUM(AD248:AH249)</f>
        <v>55034</v>
      </c>
      <c r="AE250" s="18"/>
      <c r="AF250" s="18"/>
      <c r="AG250" s="18"/>
      <c r="AH250" s="19"/>
      <c r="AI250" s="17">
        <f t="shared" ref="AI250" si="1148">SUM(AI248:AM249)</f>
        <v>54805</v>
      </c>
      <c r="AJ250" s="18"/>
      <c r="AK250" s="18"/>
      <c r="AL250" s="18"/>
      <c r="AM250" s="19"/>
      <c r="AN250" s="17">
        <f t="shared" ref="AN250" si="1149">SUM(AN248:AR249)</f>
        <v>64293</v>
      </c>
      <c r="AO250" s="18"/>
      <c r="AP250" s="18"/>
      <c r="AQ250" s="18"/>
      <c r="AR250" s="19"/>
      <c r="AS250" s="17">
        <f t="shared" ref="AS250" si="1150">SUM(AS248:AW249)</f>
        <v>66631</v>
      </c>
      <c r="AT250" s="18"/>
      <c r="AU250" s="18"/>
      <c r="AV250" s="18"/>
      <c r="AW250" s="19"/>
      <c r="AX250" s="17">
        <f t="shared" ref="AX250" si="1151">SUM(AX248:BB249)</f>
        <v>58283</v>
      </c>
      <c r="AY250" s="18"/>
      <c r="AZ250" s="18"/>
      <c r="BA250" s="18"/>
      <c r="BB250" s="19"/>
      <c r="BC250" s="17">
        <f t="shared" ref="BC250" si="1152">SUM(BC248:BG249)</f>
        <v>57214</v>
      </c>
      <c r="BD250" s="18"/>
      <c r="BE250" s="18"/>
      <c r="BF250" s="18"/>
      <c r="BG250" s="19"/>
      <c r="BH250" s="17">
        <f t="shared" ref="BH250" si="1153">SUM(BH248:BL249)</f>
        <v>58536</v>
      </c>
      <c r="BI250" s="18"/>
      <c r="BJ250" s="18"/>
      <c r="BK250" s="18"/>
      <c r="BL250" s="19"/>
      <c r="BM250" s="17">
        <f t="shared" ref="BM250" si="1154">SUM(BM248:BQ249)</f>
        <v>52052</v>
      </c>
      <c r="BN250" s="18"/>
      <c r="BO250" s="18"/>
      <c r="BP250" s="18"/>
      <c r="BQ250" s="19"/>
      <c r="BR250" s="31">
        <f t="shared" ref="BR250" si="1155">SUM(BR248:BV249)</f>
        <v>655668</v>
      </c>
      <c r="BS250" s="32"/>
      <c r="BT250" s="32"/>
      <c r="BU250" s="32"/>
      <c r="BV250" s="33"/>
      <c r="BW250" s="17">
        <f t="shared" ref="BW250" si="1156">SUM(BW248:CA249)</f>
        <v>49401</v>
      </c>
      <c r="BX250" s="18"/>
      <c r="BY250" s="18"/>
      <c r="BZ250" s="18"/>
      <c r="CA250" s="19"/>
      <c r="CB250" s="17">
        <f t="shared" ref="CB250" si="1157">SUM(CB248:CF249)</f>
        <v>51603</v>
      </c>
      <c r="CC250" s="18"/>
      <c r="CD250" s="18"/>
      <c r="CE250" s="18"/>
      <c r="CF250" s="19"/>
      <c r="CG250" s="17">
        <f t="shared" ref="CG250" si="1158">SUM(CG248:CK249)</f>
        <v>0</v>
      </c>
      <c r="CH250" s="18"/>
      <c r="CI250" s="18"/>
      <c r="CJ250" s="18"/>
      <c r="CK250" s="19"/>
      <c r="CL250" s="27">
        <f t="shared" si="1114"/>
        <v>617446</v>
      </c>
      <c r="CM250" s="28"/>
      <c r="CN250" s="28"/>
      <c r="CO250" s="28"/>
      <c r="CP250" s="2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159">SUM(J251:BQ251)</f>
        <v>0</v>
      </c>
      <c r="BS251" s="35"/>
      <c r="BT251" s="35"/>
      <c r="BU251" s="35"/>
      <c r="BV251" s="36"/>
      <c r="BW251" s="14">
        <v>0</v>
      </c>
      <c r="BX251" s="15"/>
      <c r="BY251" s="15"/>
      <c r="BZ251" s="15"/>
      <c r="CA251" s="16"/>
      <c r="CB251" s="14">
        <v>0</v>
      </c>
      <c r="CC251" s="15"/>
      <c r="CD251" s="15"/>
      <c r="CE251" s="15"/>
      <c r="CF251" s="16"/>
      <c r="CG251" s="14"/>
      <c r="CH251" s="15"/>
      <c r="CI251" s="15"/>
      <c r="CJ251" s="15"/>
      <c r="CK251" s="16"/>
      <c r="CL251" s="14">
        <f t="shared" si="1114"/>
        <v>0</v>
      </c>
      <c r="CM251" s="15"/>
      <c r="CN251" s="15"/>
      <c r="CO251" s="15"/>
      <c r="CP251" s="1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7">
        <v>17410</v>
      </c>
      <c r="K252" s="8"/>
      <c r="L252" s="8"/>
      <c r="M252" s="8"/>
      <c r="N252" s="9"/>
      <c r="O252" s="7">
        <v>16943</v>
      </c>
      <c r="P252" s="8"/>
      <c r="Q252" s="8"/>
      <c r="R252" s="8"/>
      <c r="S252" s="9"/>
      <c r="T252" s="7">
        <v>31329</v>
      </c>
      <c r="U252" s="8"/>
      <c r="V252" s="8"/>
      <c r="W252" s="8"/>
      <c r="X252" s="9"/>
      <c r="Y252" s="7">
        <v>24414</v>
      </c>
      <c r="Z252" s="8"/>
      <c r="AA252" s="8"/>
      <c r="AB252" s="8"/>
      <c r="AC252" s="9"/>
      <c r="AD252" s="7">
        <v>17765</v>
      </c>
      <c r="AE252" s="8"/>
      <c r="AF252" s="8"/>
      <c r="AG252" s="8"/>
      <c r="AH252" s="9"/>
      <c r="AI252" s="7">
        <v>34297</v>
      </c>
      <c r="AJ252" s="8"/>
      <c r="AK252" s="8"/>
      <c r="AL252" s="8"/>
      <c r="AM252" s="9"/>
      <c r="AN252" s="7">
        <v>29922</v>
      </c>
      <c r="AO252" s="8"/>
      <c r="AP252" s="8"/>
      <c r="AQ252" s="8"/>
      <c r="AR252" s="9"/>
      <c r="AS252" s="7">
        <v>27384</v>
      </c>
      <c r="AT252" s="8"/>
      <c r="AU252" s="8"/>
      <c r="AV252" s="8"/>
      <c r="AW252" s="9"/>
      <c r="AX252" s="7">
        <v>28759</v>
      </c>
      <c r="AY252" s="8"/>
      <c r="AZ252" s="8"/>
      <c r="BA252" s="8"/>
      <c r="BB252" s="9"/>
      <c r="BC252" s="7">
        <v>25232</v>
      </c>
      <c r="BD252" s="8"/>
      <c r="BE252" s="8"/>
      <c r="BF252" s="8"/>
      <c r="BG252" s="9"/>
      <c r="BH252" s="7">
        <v>35216</v>
      </c>
      <c r="BI252" s="8"/>
      <c r="BJ252" s="8"/>
      <c r="BK252" s="8"/>
      <c r="BL252" s="9"/>
      <c r="BM252" s="7">
        <v>30437</v>
      </c>
      <c r="BN252" s="8"/>
      <c r="BO252" s="8"/>
      <c r="BP252" s="8"/>
      <c r="BQ252" s="9"/>
      <c r="BR252" s="37">
        <f t="shared" si="1159"/>
        <v>319108</v>
      </c>
      <c r="BS252" s="38"/>
      <c r="BT252" s="38"/>
      <c r="BU252" s="38"/>
      <c r="BV252" s="39"/>
      <c r="BW252" s="7">
        <v>30233</v>
      </c>
      <c r="BX252" s="8"/>
      <c r="BY252" s="8"/>
      <c r="BZ252" s="8"/>
      <c r="CA252" s="9"/>
      <c r="CB252" s="7">
        <v>18340</v>
      </c>
      <c r="CC252" s="8"/>
      <c r="CD252" s="8"/>
      <c r="CE252" s="8"/>
      <c r="CF252" s="9"/>
      <c r="CG252" s="7"/>
      <c r="CH252" s="8"/>
      <c r="CI252" s="8"/>
      <c r="CJ252" s="8"/>
      <c r="CK252" s="9"/>
      <c r="CL252" s="7">
        <f t="shared" si="1114"/>
        <v>301999</v>
      </c>
      <c r="CM252" s="8"/>
      <c r="CN252" s="8"/>
      <c r="CO252" s="8"/>
      <c r="CP252" s="9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f t="shared" ref="J253" si="1160">SUM(J251:N252)</f>
        <v>17410</v>
      </c>
      <c r="K253" s="18"/>
      <c r="L253" s="18"/>
      <c r="M253" s="18"/>
      <c r="N253" s="19"/>
      <c r="O253" s="17">
        <f t="shared" ref="O253" si="1161">SUM(O251:S252)</f>
        <v>16943</v>
      </c>
      <c r="P253" s="18"/>
      <c r="Q253" s="18"/>
      <c r="R253" s="18"/>
      <c r="S253" s="19"/>
      <c r="T253" s="17">
        <f t="shared" ref="T253" si="1162">SUM(T251:X252)</f>
        <v>31329</v>
      </c>
      <c r="U253" s="18"/>
      <c r="V253" s="18"/>
      <c r="W253" s="18"/>
      <c r="X253" s="19"/>
      <c r="Y253" s="17">
        <f t="shared" ref="Y253" si="1163">SUM(Y251:AC252)</f>
        <v>24414</v>
      </c>
      <c r="Z253" s="18"/>
      <c r="AA253" s="18"/>
      <c r="AB253" s="18"/>
      <c r="AC253" s="19"/>
      <c r="AD253" s="17">
        <f t="shared" ref="AD253" si="1164">SUM(AD251:AH252)</f>
        <v>17765</v>
      </c>
      <c r="AE253" s="18"/>
      <c r="AF253" s="18"/>
      <c r="AG253" s="18"/>
      <c r="AH253" s="19"/>
      <c r="AI253" s="17">
        <f t="shared" ref="AI253" si="1165">SUM(AI251:AM252)</f>
        <v>34297</v>
      </c>
      <c r="AJ253" s="18"/>
      <c r="AK253" s="18"/>
      <c r="AL253" s="18"/>
      <c r="AM253" s="19"/>
      <c r="AN253" s="17">
        <f t="shared" ref="AN253" si="1166">SUM(AN251:AR252)</f>
        <v>29922</v>
      </c>
      <c r="AO253" s="18"/>
      <c r="AP253" s="18"/>
      <c r="AQ253" s="18"/>
      <c r="AR253" s="19"/>
      <c r="AS253" s="17">
        <f t="shared" ref="AS253" si="1167">SUM(AS251:AW252)</f>
        <v>27384</v>
      </c>
      <c r="AT253" s="18"/>
      <c r="AU253" s="18"/>
      <c r="AV253" s="18"/>
      <c r="AW253" s="19"/>
      <c r="AX253" s="17">
        <f t="shared" ref="AX253" si="1168">SUM(AX251:BB252)</f>
        <v>28759</v>
      </c>
      <c r="AY253" s="18"/>
      <c r="AZ253" s="18"/>
      <c r="BA253" s="18"/>
      <c r="BB253" s="19"/>
      <c r="BC253" s="17">
        <f t="shared" ref="BC253" si="1169">SUM(BC251:BG252)</f>
        <v>25232</v>
      </c>
      <c r="BD253" s="18"/>
      <c r="BE253" s="18"/>
      <c r="BF253" s="18"/>
      <c r="BG253" s="19"/>
      <c r="BH253" s="17">
        <f t="shared" ref="BH253" si="1170">SUM(BH251:BL252)</f>
        <v>35216</v>
      </c>
      <c r="BI253" s="18"/>
      <c r="BJ253" s="18"/>
      <c r="BK253" s="18"/>
      <c r="BL253" s="19"/>
      <c r="BM253" s="17">
        <f t="shared" ref="BM253" si="1171">SUM(BM251:BQ252)</f>
        <v>30437</v>
      </c>
      <c r="BN253" s="18"/>
      <c r="BO253" s="18"/>
      <c r="BP253" s="18"/>
      <c r="BQ253" s="19"/>
      <c r="BR253" s="31">
        <f t="shared" ref="BR253" si="1172">SUM(BR251:BV252)</f>
        <v>319108</v>
      </c>
      <c r="BS253" s="32"/>
      <c r="BT253" s="32"/>
      <c r="BU253" s="32"/>
      <c r="BV253" s="33"/>
      <c r="BW253" s="17">
        <f t="shared" ref="BW253" si="1173">SUM(BW251:CA252)</f>
        <v>30233</v>
      </c>
      <c r="BX253" s="18"/>
      <c r="BY253" s="18"/>
      <c r="BZ253" s="18"/>
      <c r="CA253" s="19"/>
      <c r="CB253" s="17">
        <f t="shared" ref="CB253" si="1174">SUM(CB251:CF252)</f>
        <v>18340</v>
      </c>
      <c r="CC253" s="18"/>
      <c r="CD253" s="18"/>
      <c r="CE253" s="18"/>
      <c r="CF253" s="19"/>
      <c r="CG253" s="17">
        <f t="shared" ref="CG253" si="1175">SUM(CG251:CK252)</f>
        <v>0</v>
      </c>
      <c r="CH253" s="18"/>
      <c r="CI253" s="18"/>
      <c r="CJ253" s="18"/>
      <c r="CK253" s="19"/>
      <c r="CL253" s="10">
        <f t="shared" si="1114"/>
        <v>301999</v>
      </c>
      <c r="CM253" s="11"/>
      <c r="CN253" s="11"/>
      <c r="CO253" s="11"/>
      <c r="CP253" s="12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 t="shared" ref="O254" si="1176">SUM(O6,O95,O160,)</f>
        <v>8054607</v>
      </c>
      <c r="P254" s="21"/>
      <c r="Q254" s="21"/>
      <c r="R254" s="21"/>
      <c r="S254" s="22"/>
      <c r="T254" s="20">
        <f t="shared" ref="T254" si="1177">SUM(T6,T95,T160,)</f>
        <v>9574462</v>
      </c>
      <c r="U254" s="21"/>
      <c r="V254" s="21"/>
      <c r="W254" s="21"/>
      <c r="X254" s="22"/>
      <c r="Y254" s="20">
        <f>SUM(Y6,Y95,Y160,)</f>
        <v>7962420</v>
      </c>
      <c r="Z254" s="21"/>
      <c r="AA254" s="21"/>
      <c r="AB254" s="21"/>
      <c r="AC254" s="22"/>
      <c r="AD254" s="20">
        <f>SUM(AD6,AD95,AD160,)</f>
        <v>9143224</v>
      </c>
      <c r="AE254" s="21"/>
      <c r="AF254" s="21"/>
      <c r="AG254" s="21"/>
      <c r="AH254" s="22"/>
      <c r="AI254" s="20">
        <f>SUM(AI6,AI95,AI160,)</f>
        <v>8887882</v>
      </c>
      <c r="AJ254" s="21"/>
      <c r="AK254" s="21"/>
      <c r="AL254" s="21"/>
      <c r="AM254" s="22"/>
      <c r="AN254" s="20">
        <f>SUM(AN6,AN95,AN160,)</f>
        <v>9672073</v>
      </c>
      <c r="AO254" s="21"/>
      <c r="AP254" s="21"/>
      <c r="AQ254" s="21"/>
      <c r="AR254" s="22"/>
      <c r="AS254" s="20">
        <f>SUM(AS6,AS95,AS160,)</f>
        <v>11156733</v>
      </c>
      <c r="AT254" s="21"/>
      <c r="AU254" s="21"/>
      <c r="AV254" s="21"/>
      <c r="AW254" s="22"/>
      <c r="AX254" s="20">
        <f>SUM(AX6,AX95,AX160,)</f>
        <v>9915435</v>
      </c>
      <c r="AY254" s="21"/>
      <c r="AZ254" s="21"/>
      <c r="BA254" s="21"/>
      <c r="BB254" s="22"/>
      <c r="BC254" s="20">
        <f>SUM(BC6,BC95,BC160,)</f>
        <v>9946228</v>
      </c>
      <c r="BD254" s="21"/>
      <c r="BE254" s="21"/>
      <c r="BF254" s="21"/>
      <c r="BG254" s="22"/>
      <c r="BH254" s="20">
        <f>SUM(BH6,BH95,BH160,)</f>
        <v>9345486</v>
      </c>
      <c r="BI254" s="21"/>
      <c r="BJ254" s="21"/>
      <c r="BK254" s="21"/>
      <c r="BL254" s="22"/>
      <c r="BM254" s="20">
        <f>SUM(BM6,BM95,BM160,)</f>
        <v>8653738</v>
      </c>
      <c r="BN254" s="21"/>
      <c r="BO254" s="21"/>
      <c r="BP254" s="21"/>
      <c r="BQ254" s="22"/>
      <c r="BR254" s="44">
        <f t="shared" ref="BR254:BR255" si="1178">SUM(J254:BQ254)</f>
        <v>110630164</v>
      </c>
      <c r="BS254" s="45"/>
      <c r="BT254" s="45"/>
      <c r="BU254" s="45"/>
      <c r="BV254" s="46"/>
      <c r="BW254" s="20">
        <f>SUM(BW6,BW95,BW160,)</f>
        <v>8069146</v>
      </c>
      <c r="BX254" s="21"/>
      <c r="BY254" s="21"/>
      <c r="BZ254" s="21"/>
      <c r="CA254" s="22"/>
      <c r="CB254" s="20">
        <f>SUM(CB6,CB95,CB160,)</f>
        <v>8052693</v>
      </c>
      <c r="CC254" s="21"/>
      <c r="CD254" s="21"/>
      <c r="CE254" s="21"/>
      <c r="CF254" s="22"/>
      <c r="CG254" s="20"/>
      <c r="CH254" s="21"/>
      <c r="CI254" s="21"/>
      <c r="CJ254" s="21"/>
      <c r="CK254" s="22"/>
      <c r="CL254" s="20">
        <f t="shared" si="1114"/>
        <v>100805058</v>
      </c>
      <c r="CM254" s="21"/>
      <c r="CN254" s="21"/>
      <c r="CO254" s="21"/>
      <c r="CP254" s="22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7">
        <f>SUM(J7,J96,J161)</f>
        <v>4297990</v>
      </c>
      <c r="K255" s="8"/>
      <c r="L255" s="8"/>
      <c r="M255" s="8"/>
      <c r="N255" s="9"/>
      <c r="O255" s="7">
        <f t="shared" ref="O255" si="1179">SUM(O7,O96,O161)</f>
        <v>4069614</v>
      </c>
      <c r="P255" s="8"/>
      <c r="Q255" s="8"/>
      <c r="R255" s="8"/>
      <c r="S255" s="9"/>
      <c r="T255" s="7">
        <f t="shared" ref="T255" si="1180">SUM(T7,T96,T161)</f>
        <v>4539227</v>
      </c>
      <c r="U255" s="8"/>
      <c r="V255" s="8"/>
      <c r="W255" s="8"/>
      <c r="X255" s="9"/>
      <c r="Y255" s="7">
        <f>SUM(Y7,Y96,Y161)</f>
        <v>4262395</v>
      </c>
      <c r="Z255" s="8"/>
      <c r="AA255" s="8"/>
      <c r="AB255" s="8"/>
      <c r="AC255" s="9"/>
      <c r="AD255" s="7">
        <f>SUM(AD7,AD96,AD161)</f>
        <v>4095793</v>
      </c>
      <c r="AE255" s="8"/>
      <c r="AF255" s="8"/>
      <c r="AG255" s="8"/>
      <c r="AH255" s="9"/>
      <c r="AI255" s="7">
        <f>SUM(AI7,AI96,AI161)</f>
        <v>4041392</v>
      </c>
      <c r="AJ255" s="8"/>
      <c r="AK255" s="8"/>
      <c r="AL255" s="8"/>
      <c r="AM255" s="9"/>
      <c r="AN255" s="7">
        <f>SUM(AN7,AN96,AN161)</f>
        <v>4555710</v>
      </c>
      <c r="AO255" s="8"/>
      <c r="AP255" s="8"/>
      <c r="AQ255" s="8"/>
      <c r="AR255" s="9"/>
      <c r="AS255" s="7">
        <f>SUM(AS7,AS96,AS161)</f>
        <v>4871112</v>
      </c>
      <c r="AT255" s="8"/>
      <c r="AU255" s="8"/>
      <c r="AV255" s="8"/>
      <c r="AW255" s="9"/>
      <c r="AX255" s="7">
        <f>SUM(AX7,AX96,AX161)</f>
        <v>4345393</v>
      </c>
      <c r="AY255" s="8"/>
      <c r="AZ255" s="8"/>
      <c r="BA255" s="8"/>
      <c r="BB255" s="9"/>
      <c r="BC255" s="7">
        <f>SUM(BC7,BC96,BC161)</f>
        <v>4475391</v>
      </c>
      <c r="BD255" s="8"/>
      <c r="BE255" s="8"/>
      <c r="BF255" s="8"/>
      <c r="BG255" s="9"/>
      <c r="BH255" s="7">
        <f>SUM(BH7,BH96,BH161)</f>
        <v>4385554</v>
      </c>
      <c r="BI255" s="8"/>
      <c r="BJ255" s="8"/>
      <c r="BK255" s="8"/>
      <c r="BL255" s="9"/>
      <c r="BM255" s="7">
        <f>SUM(BM7,BM96,BM161)</f>
        <v>4501426</v>
      </c>
      <c r="BN255" s="8"/>
      <c r="BO255" s="8"/>
      <c r="BP255" s="8"/>
      <c r="BQ255" s="9"/>
      <c r="BR255" s="37">
        <f t="shared" si="1178"/>
        <v>52440997</v>
      </c>
      <c r="BS255" s="38"/>
      <c r="BT255" s="38"/>
      <c r="BU255" s="38"/>
      <c r="BV255" s="39"/>
      <c r="BW255" s="7">
        <f>SUM(BW7,BW96,BW161)</f>
        <v>4486406</v>
      </c>
      <c r="BX255" s="8"/>
      <c r="BY255" s="8"/>
      <c r="BZ255" s="8"/>
      <c r="CA255" s="9"/>
      <c r="CB255" s="7">
        <f>SUM(CB7,CB96,CB161)</f>
        <v>4375744</v>
      </c>
      <c r="CC255" s="8"/>
      <c r="CD255" s="8"/>
      <c r="CE255" s="8"/>
      <c r="CF255" s="9"/>
      <c r="CG255" s="7"/>
      <c r="CH255" s="8"/>
      <c r="CI255" s="8"/>
      <c r="CJ255" s="8"/>
      <c r="CK255" s="9"/>
      <c r="CL255" s="7">
        <f t="shared" si="1114"/>
        <v>48396316</v>
      </c>
      <c r="CM255" s="8"/>
      <c r="CN255" s="8"/>
      <c r="CO255" s="8"/>
      <c r="CP255" s="9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12615866</v>
      </c>
      <c r="K256" s="18"/>
      <c r="L256" s="18"/>
      <c r="M256" s="18"/>
      <c r="N256" s="19"/>
      <c r="O256" s="17">
        <f t="shared" ref="O256" si="1181">SUM(O254:S255)</f>
        <v>12124221</v>
      </c>
      <c r="P256" s="18"/>
      <c r="Q256" s="18"/>
      <c r="R256" s="18"/>
      <c r="S256" s="19"/>
      <c r="T256" s="17">
        <f t="shared" ref="T256" si="1182">SUM(T254:X255)</f>
        <v>14113689</v>
      </c>
      <c r="U256" s="18"/>
      <c r="V256" s="18"/>
      <c r="W256" s="18"/>
      <c r="X256" s="19"/>
      <c r="Y256" s="17">
        <f>SUM(Y254:AC255)</f>
        <v>12224815</v>
      </c>
      <c r="Z256" s="18"/>
      <c r="AA256" s="18"/>
      <c r="AB256" s="18"/>
      <c r="AC256" s="19"/>
      <c r="AD256" s="17">
        <f>SUM(AD254:AH255)</f>
        <v>13239017</v>
      </c>
      <c r="AE256" s="18"/>
      <c r="AF256" s="18"/>
      <c r="AG256" s="18"/>
      <c r="AH256" s="19"/>
      <c r="AI256" s="17">
        <f>SUM(AI254:AM255)</f>
        <v>12929274</v>
      </c>
      <c r="AJ256" s="18"/>
      <c r="AK256" s="18"/>
      <c r="AL256" s="18"/>
      <c r="AM256" s="19"/>
      <c r="AN256" s="17">
        <f>SUM(AN254:AR255)</f>
        <v>14227783</v>
      </c>
      <c r="AO256" s="18"/>
      <c r="AP256" s="18"/>
      <c r="AQ256" s="18"/>
      <c r="AR256" s="19"/>
      <c r="AS256" s="17">
        <f>SUM(AS254:AW255)</f>
        <v>16027845</v>
      </c>
      <c r="AT256" s="18"/>
      <c r="AU256" s="18"/>
      <c r="AV256" s="18"/>
      <c r="AW256" s="19"/>
      <c r="AX256" s="17">
        <f>SUM(AX254:BB255)</f>
        <v>14260828</v>
      </c>
      <c r="AY256" s="18"/>
      <c r="AZ256" s="18"/>
      <c r="BA256" s="18"/>
      <c r="BB256" s="19"/>
      <c r="BC256" s="17">
        <f>SUM(BC254:BG255)</f>
        <v>14421619</v>
      </c>
      <c r="BD256" s="18"/>
      <c r="BE256" s="18"/>
      <c r="BF256" s="18"/>
      <c r="BG256" s="19"/>
      <c r="BH256" s="17">
        <f>SUM(BH254:BL255)</f>
        <v>13731040</v>
      </c>
      <c r="BI256" s="18"/>
      <c r="BJ256" s="18"/>
      <c r="BK256" s="18"/>
      <c r="BL256" s="19"/>
      <c r="BM256" s="17">
        <f>SUM(BM254:BQ255)</f>
        <v>13155164</v>
      </c>
      <c r="BN256" s="18"/>
      <c r="BO256" s="18"/>
      <c r="BP256" s="18"/>
      <c r="BQ256" s="19"/>
      <c r="BR256" s="31">
        <f t="shared" ref="BR256" si="1183">SUM(BR254:BV255)</f>
        <v>163071161</v>
      </c>
      <c r="BS256" s="32"/>
      <c r="BT256" s="32"/>
      <c r="BU256" s="32"/>
      <c r="BV256" s="33"/>
      <c r="BW256" s="17">
        <f>SUM(BW254:CA255)</f>
        <v>12555552</v>
      </c>
      <c r="BX256" s="18"/>
      <c r="BY256" s="18"/>
      <c r="BZ256" s="18"/>
      <c r="CA256" s="19"/>
      <c r="CB256" s="17">
        <f t="shared" ref="CB256" si="1184">SUM(CB254:CF255)</f>
        <v>12428437</v>
      </c>
      <c r="CC256" s="18"/>
      <c r="CD256" s="18"/>
      <c r="CE256" s="18"/>
      <c r="CF256" s="19"/>
      <c r="CG256" s="17">
        <f t="shared" ref="CG256" si="1185">SUM(CG254:CK255)</f>
        <v>0</v>
      </c>
      <c r="CH256" s="18"/>
      <c r="CI256" s="18"/>
      <c r="CJ256" s="18"/>
      <c r="CK256" s="19"/>
      <c r="CL256" s="27">
        <f t="shared" si="1114"/>
        <v>149201374</v>
      </c>
      <c r="CM256" s="28"/>
      <c r="CN256" s="28"/>
      <c r="CO256" s="28"/>
      <c r="CP256" s="2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 t="shared" ref="O257" si="1186">SUM(O9,O98,O163)</f>
        <v>71770832</v>
      </c>
      <c r="P257" s="15"/>
      <c r="Q257" s="15"/>
      <c r="R257" s="15"/>
      <c r="S257" s="16"/>
      <c r="T257" s="14">
        <f t="shared" ref="T257" si="1187">SUM(T9,T98,T163)</f>
        <v>84775765</v>
      </c>
      <c r="U257" s="15"/>
      <c r="V257" s="15"/>
      <c r="W257" s="15"/>
      <c r="X257" s="16"/>
      <c r="Y257" s="14">
        <f>SUM(Y9,Y98,Y163)</f>
        <v>77721224</v>
      </c>
      <c r="Z257" s="15"/>
      <c r="AA257" s="15"/>
      <c r="AB257" s="15"/>
      <c r="AC257" s="16"/>
      <c r="AD257" s="14">
        <f>SUM(AD9,AD98,AD163)</f>
        <v>69984775</v>
      </c>
      <c r="AE257" s="15"/>
      <c r="AF257" s="15"/>
      <c r="AG257" s="15"/>
      <c r="AH257" s="16"/>
      <c r="AI257" s="14">
        <f>SUM(AI9,AI98,AI163)</f>
        <v>75323575</v>
      </c>
      <c r="AJ257" s="15"/>
      <c r="AK257" s="15"/>
      <c r="AL257" s="15"/>
      <c r="AM257" s="16"/>
      <c r="AN257" s="14">
        <f>SUM(AN9,AN98,AN163)</f>
        <v>87917711</v>
      </c>
      <c r="AO257" s="15"/>
      <c r="AP257" s="15"/>
      <c r="AQ257" s="15"/>
      <c r="AR257" s="16"/>
      <c r="AS257" s="14">
        <f>SUM(AS9,AS98,AS163)</f>
        <v>88181015</v>
      </c>
      <c r="AT257" s="15"/>
      <c r="AU257" s="15"/>
      <c r="AV257" s="15"/>
      <c r="AW257" s="16"/>
      <c r="AX257" s="14">
        <f>SUM(AX9,AX98,AX163)</f>
        <v>87972669</v>
      </c>
      <c r="AY257" s="15"/>
      <c r="AZ257" s="15"/>
      <c r="BA257" s="15"/>
      <c r="BB257" s="16"/>
      <c r="BC257" s="14">
        <f>SUM(BC9,BC98,BC163)</f>
        <v>87581445</v>
      </c>
      <c r="BD257" s="15"/>
      <c r="BE257" s="15"/>
      <c r="BF257" s="15"/>
      <c r="BG257" s="16"/>
      <c r="BH257" s="14">
        <f>SUM(BH9,BH98,BH163)</f>
        <v>83193126</v>
      </c>
      <c r="BI257" s="15"/>
      <c r="BJ257" s="15"/>
      <c r="BK257" s="15"/>
      <c r="BL257" s="16"/>
      <c r="BM257" s="14">
        <f>SUM(BM9,BM98,BM163)</f>
        <v>98767713</v>
      </c>
      <c r="BN257" s="15"/>
      <c r="BO257" s="15"/>
      <c r="BP257" s="15"/>
      <c r="BQ257" s="16"/>
      <c r="BR257" s="34">
        <f t="shared" ref="BR257:BR258" si="1188">SUM(J257:BQ257)</f>
        <v>982596160</v>
      </c>
      <c r="BS257" s="35"/>
      <c r="BT257" s="35"/>
      <c r="BU257" s="35"/>
      <c r="BV257" s="36"/>
      <c r="BW257" s="14">
        <f>SUM(BW9,BW98,BW163)</f>
        <v>63103632</v>
      </c>
      <c r="BX257" s="15"/>
      <c r="BY257" s="15"/>
      <c r="BZ257" s="15"/>
      <c r="CA257" s="16"/>
      <c r="CB257" s="14">
        <f>SUM(CB9,CB98,CB163)</f>
        <v>63594002</v>
      </c>
      <c r="CC257" s="15"/>
      <c r="CD257" s="15"/>
      <c r="CE257" s="15"/>
      <c r="CF257" s="16"/>
      <c r="CG257" s="14"/>
      <c r="CH257" s="15"/>
      <c r="CI257" s="15"/>
      <c r="CJ257" s="15"/>
      <c r="CK257" s="16"/>
      <c r="CL257" s="14">
        <f t="shared" si="1114"/>
        <v>883340887</v>
      </c>
      <c r="CM257" s="15"/>
      <c r="CN257" s="15"/>
      <c r="CO257" s="15"/>
      <c r="CP257" s="1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7">
        <f>SUM(J10,J99,J164)</f>
        <v>204652271</v>
      </c>
      <c r="K258" s="8"/>
      <c r="L258" s="8"/>
      <c r="M258" s="8"/>
      <c r="N258" s="9"/>
      <c r="O258" s="7">
        <f t="shared" ref="O258" si="1189">SUM(O10,O99,O164)</f>
        <v>195357065</v>
      </c>
      <c r="P258" s="8"/>
      <c r="Q258" s="8"/>
      <c r="R258" s="8"/>
      <c r="S258" s="9"/>
      <c r="T258" s="7">
        <f t="shared" ref="T258" si="1190">SUM(T10,T99,T164)</f>
        <v>252331036</v>
      </c>
      <c r="U258" s="8"/>
      <c r="V258" s="8"/>
      <c r="W258" s="8"/>
      <c r="X258" s="9"/>
      <c r="Y258" s="7">
        <f>SUM(Y10,Y99,Y164)</f>
        <v>233093884</v>
      </c>
      <c r="Z258" s="8"/>
      <c r="AA258" s="8"/>
      <c r="AB258" s="8"/>
      <c r="AC258" s="9"/>
      <c r="AD258" s="7">
        <f>SUM(AD10,AD99,AD164)</f>
        <v>230768225</v>
      </c>
      <c r="AE258" s="8"/>
      <c r="AF258" s="8"/>
      <c r="AG258" s="8"/>
      <c r="AH258" s="9"/>
      <c r="AI258" s="7">
        <f>SUM(AI10,AI99,AI164)</f>
        <v>235999674</v>
      </c>
      <c r="AJ258" s="8"/>
      <c r="AK258" s="8"/>
      <c r="AL258" s="8"/>
      <c r="AM258" s="9"/>
      <c r="AN258" s="7">
        <f>SUM(AN10,AN99,AN164)</f>
        <v>239762596</v>
      </c>
      <c r="AO258" s="8"/>
      <c r="AP258" s="8"/>
      <c r="AQ258" s="8"/>
      <c r="AR258" s="9"/>
      <c r="AS258" s="7">
        <f>SUM(AS10,AS99,AS164)</f>
        <v>230969143</v>
      </c>
      <c r="AT258" s="8"/>
      <c r="AU258" s="8"/>
      <c r="AV258" s="8"/>
      <c r="AW258" s="9"/>
      <c r="AX258" s="7">
        <f>SUM(AX10,AX99,AX164)</f>
        <v>241886576</v>
      </c>
      <c r="AY258" s="8"/>
      <c r="AZ258" s="8"/>
      <c r="BA258" s="8"/>
      <c r="BB258" s="9"/>
      <c r="BC258" s="7">
        <f>SUM(BC10,BC99,BC164)</f>
        <v>246842665</v>
      </c>
      <c r="BD258" s="8"/>
      <c r="BE258" s="8"/>
      <c r="BF258" s="8"/>
      <c r="BG258" s="9"/>
      <c r="BH258" s="7">
        <f>SUM(BH10,BH99,BH164)</f>
        <v>255219613</v>
      </c>
      <c r="BI258" s="8"/>
      <c r="BJ258" s="8"/>
      <c r="BK258" s="8"/>
      <c r="BL258" s="9"/>
      <c r="BM258" s="7">
        <f>SUM(BM10,BM99,BM164)</f>
        <v>251783653</v>
      </c>
      <c r="BN258" s="8"/>
      <c r="BO258" s="8"/>
      <c r="BP258" s="8"/>
      <c r="BQ258" s="9"/>
      <c r="BR258" s="37">
        <f t="shared" si="1188"/>
        <v>2818666401</v>
      </c>
      <c r="BS258" s="38"/>
      <c r="BT258" s="38"/>
      <c r="BU258" s="38"/>
      <c r="BV258" s="39"/>
      <c r="BW258" s="7">
        <f>SUM(BW10,BW99,BW164)</f>
        <v>221284242</v>
      </c>
      <c r="BX258" s="8"/>
      <c r="BY258" s="8"/>
      <c r="BZ258" s="8"/>
      <c r="CA258" s="9"/>
      <c r="CB258" s="7">
        <f>SUM(CB10,CB99,CB164)</f>
        <v>210217572</v>
      </c>
      <c r="CC258" s="8"/>
      <c r="CD258" s="8"/>
      <c r="CE258" s="8"/>
      <c r="CF258" s="9"/>
      <c r="CG258" s="7"/>
      <c r="CH258" s="8"/>
      <c r="CI258" s="8"/>
      <c r="CJ258" s="8"/>
      <c r="CK258" s="9"/>
      <c r="CL258" s="7">
        <f t="shared" si="1114"/>
        <v>2597827843</v>
      </c>
      <c r="CM258" s="8"/>
      <c r="CN258" s="8"/>
      <c r="CO258" s="8"/>
      <c r="CP258" s="9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10">
        <f>SUM(J257:N258)</f>
        <v>274058581</v>
      </c>
      <c r="K259" s="11"/>
      <c r="L259" s="11"/>
      <c r="M259" s="11"/>
      <c r="N259" s="12"/>
      <c r="O259" s="10">
        <f t="shared" ref="O259" si="1191">SUM(O257:S258)</f>
        <v>267127897</v>
      </c>
      <c r="P259" s="11"/>
      <c r="Q259" s="11"/>
      <c r="R259" s="11"/>
      <c r="S259" s="12"/>
      <c r="T259" s="10">
        <f t="shared" ref="T259" si="1192">SUM(T257:X258)</f>
        <v>337106801</v>
      </c>
      <c r="U259" s="11"/>
      <c r="V259" s="11"/>
      <c r="W259" s="11"/>
      <c r="X259" s="12"/>
      <c r="Y259" s="10">
        <f>SUM(Y257:AC258)</f>
        <v>310815108</v>
      </c>
      <c r="Z259" s="11"/>
      <c r="AA259" s="11"/>
      <c r="AB259" s="11"/>
      <c r="AC259" s="12"/>
      <c r="AD259" s="10">
        <f>SUM(AD257:AH258)</f>
        <v>300753000</v>
      </c>
      <c r="AE259" s="11"/>
      <c r="AF259" s="11"/>
      <c r="AG259" s="11"/>
      <c r="AH259" s="12"/>
      <c r="AI259" s="10">
        <f>SUM(AI257:AM258)</f>
        <v>311323249</v>
      </c>
      <c r="AJ259" s="11"/>
      <c r="AK259" s="11"/>
      <c r="AL259" s="11"/>
      <c r="AM259" s="12"/>
      <c r="AN259" s="10">
        <f>SUM(AN257:AR258)</f>
        <v>327680307</v>
      </c>
      <c r="AO259" s="11"/>
      <c r="AP259" s="11"/>
      <c r="AQ259" s="11"/>
      <c r="AR259" s="12"/>
      <c r="AS259" s="10">
        <f>SUM(AS257:AW258)</f>
        <v>319150158</v>
      </c>
      <c r="AT259" s="11"/>
      <c r="AU259" s="11"/>
      <c r="AV259" s="11"/>
      <c r="AW259" s="12"/>
      <c r="AX259" s="10">
        <f>SUM(AX257:BB258)</f>
        <v>329859245</v>
      </c>
      <c r="AY259" s="11"/>
      <c r="AZ259" s="11"/>
      <c r="BA259" s="11"/>
      <c r="BB259" s="12"/>
      <c r="BC259" s="10">
        <f>SUM(BC257:BG258)</f>
        <v>334424110</v>
      </c>
      <c r="BD259" s="11"/>
      <c r="BE259" s="11"/>
      <c r="BF259" s="11"/>
      <c r="BG259" s="12"/>
      <c r="BH259" s="10">
        <f>SUM(BH257:BL258)</f>
        <v>338412739</v>
      </c>
      <c r="BI259" s="11"/>
      <c r="BJ259" s="11"/>
      <c r="BK259" s="11"/>
      <c r="BL259" s="12"/>
      <c r="BM259" s="10">
        <f>SUM(BM257:BQ258)</f>
        <v>350551366</v>
      </c>
      <c r="BN259" s="11"/>
      <c r="BO259" s="11"/>
      <c r="BP259" s="11"/>
      <c r="BQ259" s="12"/>
      <c r="BR259" s="31">
        <f t="shared" ref="BR259" si="1193">SUM(BR257:BV258)</f>
        <v>3801262561</v>
      </c>
      <c r="BS259" s="32"/>
      <c r="BT259" s="32"/>
      <c r="BU259" s="32"/>
      <c r="BV259" s="33"/>
      <c r="BW259" s="10">
        <f>SUM(BW257:CA258)</f>
        <v>284387874</v>
      </c>
      <c r="BX259" s="11"/>
      <c r="BY259" s="11"/>
      <c r="BZ259" s="11"/>
      <c r="CA259" s="12"/>
      <c r="CB259" s="10">
        <f t="shared" ref="CB259" si="1194">SUM(CB257:CF258)</f>
        <v>273811574</v>
      </c>
      <c r="CC259" s="11"/>
      <c r="CD259" s="11"/>
      <c r="CE259" s="11"/>
      <c r="CF259" s="12"/>
      <c r="CG259" s="10">
        <f t="shared" ref="CG259" si="1195">SUM(CG257:CK258)</f>
        <v>0</v>
      </c>
      <c r="CH259" s="11"/>
      <c r="CI259" s="11"/>
      <c r="CJ259" s="11"/>
      <c r="CK259" s="12"/>
      <c r="CL259" s="10">
        <f t="shared" si="1114"/>
        <v>3481168730</v>
      </c>
      <c r="CM259" s="11"/>
      <c r="CN259" s="11"/>
      <c r="CO259" s="11"/>
      <c r="CP259" s="12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62</v>
      </c>
      <c r="BG260" s="67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64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 t="s">
        <v>70</v>
      </c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70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J4:BV4"/>
    <mergeCell ref="BW4:CK4"/>
    <mergeCell ref="J63:BV63"/>
    <mergeCell ref="BW63:CK63"/>
    <mergeCell ref="J122:BV122"/>
    <mergeCell ref="BW122:CK122"/>
    <mergeCell ref="J181:BV181"/>
    <mergeCell ref="BW181:CK181"/>
    <mergeCell ref="J240:BV240"/>
    <mergeCell ref="BW240:CK240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2018-04-13T13:31:56Z</dcterms:modified>
</cp:coreProperties>
</file>