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CAB-TKY-FS51\share\空港管理課\管理課\Kanrika\☆監理係\作業中フォルダ【１年未満】\31_空港等の管理\【中分類】 (1)空港管理状況調書\東日本の空港利用状況\★ホームページ更新\★管理状況HP更新資料\R7年度\R7.9月分\"/>
    </mc:Choice>
  </mc:AlternateContent>
  <xr:revisionPtr revIDLastSave="0" documentId="8_{C7852074-7B5A-4F25-9B96-811D7ED26315}" xr6:coauthVersionLast="47" xr6:coauthVersionMax="47" xr10:uidLastSave="{00000000-0000-0000-0000-000000000000}"/>
  <bookViews>
    <workbookView xWindow="28680" yWindow="-120" windowWidth="29040" windowHeight="15720" xr2:uid="{57BCF5B2-3111-413F-8A18-A682DB6D4916}"/>
  </bookViews>
  <sheets>
    <sheet name="利用概況集計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3" i="1" l="1"/>
  <c r="R250" i="1"/>
  <c r="Q250" i="1"/>
  <c r="P250" i="1"/>
  <c r="M250" i="1"/>
  <c r="N250" i="1"/>
  <c r="L250" i="1"/>
  <c r="P247" i="1"/>
  <c r="M247" i="1"/>
  <c r="L247" i="1"/>
  <c r="Q247" i="1"/>
  <c r="N247" i="1"/>
  <c r="P161" i="1"/>
  <c r="R244" i="1"/>
  <c r="Q244" i="1"/>
  <c r="N244" i="1"/>
  <c r="M244" i="1"/>
  <c r="L244" i="1"/>
  <c r="Q236" i="1"/>
  <c r="M236" i="1"/>
  <c r="N236" i="1"/>
  <c r="P236" i="1"/>
  <c r="L236" i="1"/>
  <c r="Q233" i="1"/>
  <c r="M233" i="1"/>
  <c r="L233" i="1"/>
  <c r="R233" i="1"/>
  <c r="P233" i="1"/>
  <c r="N233" i="1"/>
  <c r="N230" i="1"/>
  <c r="Q230" i="1"/>
  <c r="P230" i="1"/>
  <c r="M230" i="1"/>
  <c r="Q227" i="1"/>
  <c r="N227" i="1"/>
  <c r="L227" i="1"/>
  <c r="R227" i="1"/>
  <c r="M227" i="1"/>
  <c r="P227" i="1"/>
  <c r="M224" i="1"/>
  <c r="P224" i="1"/>
  <c r="L224" i="1"/>
  <c r="N224" i="1"/>
  <c r="R221" i="1"/>
  <c r="M221" i="1"/>
  <c r="L221" i="1"/>
  <c r="P221" i="1"/>
  <c r="N221" i="1"/>
  <c r="R218" i="1"/>
  <c r="N218" i="1"/>
  <c r="M218" i="1"/>
  <c r="L218" i="1"/>
  <c r="Q218" i="1"/>
  <c r="P215" i="1"/>
  <c r="M215" i="1"/>
  <c r="R215" i="1"/>
  <c r="N215" i="1"/>
  <c r="Q215" i="1"/>
  <c r="L215" i="1"/>
  <c r="Q212" i="1"/>
  <c r="P212" i="1"/>
  <c r="R212" i="1"/>
  <c r="L212" i="1"/>
  <c r="L209" i="1"/>
  <c r="P209" i="1"/>
  <c r="R209" i="1"/>
  <c r="N209" i="1"/>
  <c r="R206" i="1"/>
  <c r="M206" i="1"/>
  <c r="Q206" i="1"/>
  <c r="L206" i="1"/>
  <c r="R203" i="1"/>
  <c r="Q203" i="1"/>
  <c r="N203" i="1"/>
  <c r="M203" i="1"/>
  <c r="Q200" i="1"/>
  <c r="N200" i="1"/>
  <c r="L200" i="1"/>
  <c r="R200" i="1"/>
  <c r="M200" i="1"/>
  <c r="P200" i="1"/>
  <c r="Q197" i="1"/>
  <c r="P197" i="1"/>
  <c r="L197" i="1"/>
  <c r="R197" i="1"/>
  <c r="N197" i="1"/>
  <c r="M197" i="1"/>
  <c r="R194" i="1"/>
  <c r="N194" i="1"/>
  <c r="M194" i="1"/>
  <c r="Q194" i="1"/>
  <c r="L194" i="1"/>
  <c r="R191" i="1"/>
  <c r="Q191" i="1"/>
  <c r="P191" i="1"/>
  <c r="N191" i="1"/>
  <c r="M191" i="1"/>
  <c r="L191" i="1"/>
  <c r="M188" i="1"/>
  <c r="L188" i="1"/>
  <c r="N188" i="1"/>
  <c r="Q188" i="1"/>
  <c r="P188" i="1"/>
  <c r="M185" i="1"/>
  <c r="L185" i="1"/>
  <c r="R185" i="1"/>
  <c r="Q185" i="1"/>
  <c r="N185" i="1"/>
  <c r="Q177" i="1"/>
  <c r="P177" i="1"/>
  <c r="M177" i="1"/>
  <c r="L177" i="1"/>
  <c r="R164" i="1"/>
  <c r="L174" i="1"/>
  <c r="R174" i="1"/>
  <c r="P174" i="1"/>
  <c r="N174" i="1"/>
  <c r="M174" i="1"/>
  <c r="N171" i="1"/>
  <c r="R171" i="1"/>
  <c r="R168" i="1"/>
  <c r="N168" i="1"/>
  <c r="R160" i="1"/>
  <c r="R163" i="1"/>
  <c r="P163" i="1"/>
  <c r="Q161" i="1"/>
  <c r="M161" i="1"/>
  <c r="R159" i="1"/>
  <c r="M159" i="1"/>
  <c r="N159" i="1"/>
  <c r="Q159" i="1"/>
  <c r="P159" i="1"/>
  <c r="L159" i="1"/>
  <c r="R156" i="1"/>
  <c r="Q156" i="1"/>
  <c r="N156" i="1"/>
  <c r="M156" i="1"/>
  <c r="P156" i="1"/>
  <c r="L156" i="1"/>
  <c r="Q153" i="1"/>
  <c r="P153" i="1"/>
  <c r="R153" i="1"/>
  <c r="M150" i="1"/>
  <c r="L150" i="1"/>
  <c r="P150" i="1"/>
  <c r="R150" i="1"/>
  <c r="Q150" i="1"/>
  <c r="N150" i="1"/>
  <c r="R147" i="1"/>
  <c r="Q147" i="1"/>
  <c r="N147" i="1"/>
  <c r="M147" i="1"/>
  <c r="P147" i="1"/>
  <c r="P144" i="1"/>
  <c r="N144" i="1"/>
  <c r="M144" i="1"/>
  <c r="L141" i="1"/>
  <c r="R99" i="1"/>
  <c r="Q141" i="1"/>
  <c r="P141" i="1"/>
  <c r="N141" i="1"/>
  <c r="M141" i="1"/>
  <c r="L138" i="1"/>
  <c r="R138" i="1"/>
  <c r="Q138" i="1"/>
  <c r="P138" i="1"/>
  <c r="N138" i="1"/>
  <c r="Q135" i="1"/>
  <c r="R135" i="1"/>
  <c r="P135" i="1"/>
  <c r="N135" i="1"/>
  <c r="M135" i="1"/>
  <c r="L135" i="1"/>
  <c r="R132" i="1"/>
  <c r="Q132" i="1"/>
  <c r="N132" i="1"/>
  <c r="M132" i="1"/>
  <c r="L132" i="1"/>
  <c r="P132" i="1"/>
  <c r="R129" i="1"/>
  <c r="N129" i="1"/>
  <c r="M129" i="1"/>
  <c r="Q129" i="1"/>
  <c r="P129" i="1"/>
  <c r="L129" i="1"/>
  <c r="R126" i="1"/>
  <c r="L126" i="1"/>
  <c r="N126" i="1"/>
  <c r="M118" i="1"/>
  <c r="N118" i="1"/>
  <c r="R118" i="1"/>
  <c r="Q118" i="1"/>
  <c r="L118" i="1"/>
  <c r="Q115" i="1"/>
  <c r="P115" i="1"/>
  <c r="L115" i="1"/>
  <c r="R115" i="1"/>
  <c r="N112" i="1"/>
  <c r="L112" i="1"/>
  <c r="R112" i="1"/>
  <c r="Q112" i="1"/>
  <c r="P112" i="1"/>
  <c r="M112" i="1"/>
  <c r="R109" i="1"/>
  <c r="N109" i="1"/>
  <c r="M109" i="1"/>
  <c r="L109" i="1"/>
  <c r="Q109" i="1"/>
  <c r="P109" i="1"/>
  <c r="P106" i="1"/>
  <c r="N106" i="1"/>
  <c r="M106" i="1"/>
  <c r="N103" i="1"/>
  <c r="M103" i="1"/>
  <c r="L103" i="1"/>
  <c r="P96" i="1"/>
  <c r="M99" i="1"/>
  <c r="Q95" i="1"/>
  <c r="L95" i="1"/>
  <c r="Q94" i="1"/>
  <c r="P94" i="1"/>
  <c r="N94" i="1"/>
  <c r="R94" i="1"/>
  <c r="M94" i="1"/>
  <c r="Q91" i="1"/>
  <c r="N91" i="1"/>
  <c r="M91" i="1"/>
  <c r="P91" i="1"/>
  <c r="L91" i="1"/>
  <c r="P88" i="1"/>
  <c r="N88" i="1"/>
  <c r="L88" i="1"/>
  <c r="R88" i="1"/>
  <c r="Q88" i="1"/>
  <c r="P85" i="1"/>
  <c r="R85" i="1"/>
  <c r="Q85" i="1"/>
  <c r="N85" i="1"/>
  <c r="L85" i="1"/>
  <c r="R82" i="1"/>
  <c r="Q82" i="1"/>
  <c r="L82" i="1"/>
  <c r="N82" i="1"/>
  <c r="M82" i="1"/>
  <c r="R79" i="1"/>
  <c r="Q79" i="1"/>
  <c r="M79" i="1"/>
  <c r="L79" i="1"/>
  <c r="P79" i="1"/>
  <c r="R76" i="1"/>
  <c r="M76" i="1"/>
  <c r="L76" i="1"/>
  <c r="N76" i="1"/>
  <c r="M73" i="1"/>
  <c r="R73" i="1"/>
  <c r="L73" i="1"/>
  <c r="N73" i="1"/>
  <c r="P70" i="1"/>
  <c r="N70" i="1"/>
  <c r="R70" i="1"/>
  <c r="M70" i="1"/>
  <c r="R67" i="1"/>
  <c r="Q67" i="1"/>
  <c r="L67" i="1"/>
  <c r="P67" i="1"/>
  <c r="R59" i="1"/>
  <c r="Q59" i="1"/>
  <c r="P59" i="1"/>
  <c r="N59" i="1"/>
  <c r="M59" i="1"/>
  <c r="L59" i="1"/>
  <c r="K59" i="1"/>
  <c r="J59" i="1"/>
  <c r="I59" i="1"/>
  <c r="H59" i="1"/>
  <c r="G59" i="1"/>
  <c r="F59" i="1"/>
  <c r="E59" i="1"/>
  <c r="D59" i="1"/>
  <c r="C59" i="1"/>
  <c r="S58" i="1"/>
  <c r="O58" i="1"/>
  <c r="S57" i="1"/>
  <c r="O57" i="1"/>
  <c r="R56" i="1"/>
  <c r="Q56" i="1"/>
  <c r="P56" i="1"/>
  <c r="N56" i="1"/>
  <c r="M56" i="1"/>
  <c r="L56" i="1"/>
  <c r="K56" i="1"/>
  <c r="J56" i="1"/>
  <c r="I56" i="1"/>
  <c r="H56" i="1"/>
  <c r="G56" i="1"/>
  <c r="F56" i="1"/>
  <c r="E56" i="1"/>
  <c r="D56" i="1"/>
  <c r="C56" i="1"/>
  <c r="S55" i="1"/>
  <c r="O55" i="1"/>
  <c r="S54" i="1"/>
  <c r="O54" i="1"/>
  <c r="O56" i="1" s="1"/>
  <c r="M53" i="1"/>
  <c r="R53" i="1"/>
  <c r="P53" i="1"/>
  <c r="L53" i="1"/>
  <c r="N53" i="1"/>
  <c r="R50" i="1"/>
  <c r="P50" i="1"/>
  <c r="N50" i="1"/>
  <c r="M50" i="1"/>
  <c r="Q47" i="1"/>
  <c r="P47" i="1"/>
  <c r="N47" i="1"/>
  <c r="M47" i="1"/>
  <c r="L47" i="1"/>
  <c r="R44" i="1"/>
  <c r="Q44" i="1"/>
  <c r="P44" i="1"/>
  <c r="N44" i="1"/>
  <c r="M44" i="1"/>
  <c r="L44" i="1"/>
  <c r="N41" i="1"/>
  <c r="L41" i="1"/>
  <c r="P41" i="1"/>
  <c r="Q41" i="1"/>
  <c r="M41" i="1"/>
  <c r="R38" i="1"/>
  <c r="N38" i="1"/>
  <c r="Q38" i="1"/>
  <c r="P38" i="1"/>
  <c r="M38" i="1"/>
  <c r="L38" i="1"/>
  <c r="Q35" i="1"/>
  <c r="N35" i="1"/>
  <c r="L35" i="1"/>
  <c r="R35" i="1"/>
  <c r="M35" i="1"/>
  <c r="P35" i="1"/>
  <c r="R32" i="1"/>
  <c r="L32" i="1"/>
  <c r="P32" i="1"/>
  <c r="N32" i="1"/>
  <c r="M32" i="1"/>
  <c r="N29" i="1"/>
  <c r="M10" i="1"/>
  <c r="R29" i="1"/>
  <c r="Q29" i="1"/>
  <c r="P29" i="1"/>
  <c r="M29" i="1"/>
  <c r="L29" i="1"/>
  <c r="R26" i="1"/>
  <c r="Q26" i="1"/>
  <c r="P26" i="1"/>
  <c r="N26" i="1"/>
  <c r="M26" i="1"/>
  <c r="L26" i="1"/>
  <c r="N23" i="1"/>
  <c r="M23" i="1"/>
  <c r="L10" i="1"/>
  <c r="P23" i="1"/>
  <c r="Q20" i="1"/>
  <c r="P20" i="1"/>
  <c r="L20" i="1"/>
  <c r="N20" i="1"/>
  <c r="M20" i="1"/>
  <c r="L17" i="1"/>
  <c r="R10" i="1"/>
  <c r="Q10" i="1"/>
  <c r="Q14" i="1"/>
  <c r="N14" i="1"/>
  <c r="M14" i="1"/>
  <c r="R14" i="1"/>
  <c r="N7" i="1"/>
  <c r="M7" i="1"/>
  <c r="O59" i="1" l="1"/>
  <c r="S56" i="1"/>
  <c r="R258" i="1"/>
  <c r="Q98" i="1"/>
  <c r="Q106" i="1"/>
  <c r="R106" i="1"/>
  <c r="R98" i="1"/>
  <c r="R100" i="1" s="1"/>
  <c r="L6" i="1"/>
  <c r="P6" i="1"/>
  <c r="R96" i="1"/>
  <c r="Q168" i="1"/>
  <c r="Q160" i="1"/>
  <c r="Q162" i="1" s="1"/>
  <c r="Q6" i="1"/>
  <c r="L7" i="1"/>
  <c r="M17" i="1"/>
  <c r="M9" i="1"/>
  <c r="N9" i="1"/>
  <c r="N17" i="1"/>
  <c r="L96" i="1"/>
  <c r="L9" i="1"/>
  <c r="P9" i="1"/>
  <c r="L50" i="1"/>
  <c r="P99" i="1"/>
  <c r="R165" i="1"/>
  <c r="Q9" i="1"/>
  <c r="Q17" i="1"/>
  <c r="Q73" i="1"/>
  <c r="R141" i="1"/>
  <c r="R9" i="1"/>
  <c r="N98" i="1"/>
  <c r="N96" i="1"/>
  <c r="L164" i="1"/>
  <c r="R7" i="1"/>
  <c r="L14" i="1"/>
  <c r="L23" i="1"/>
  <c r="M164" i="1"/>
  <c r="M258" i="1" s="1"/>
  <c r="M171" i="1"/>
  <c r="P17" i="1"/>
  <c r="Q7" i="1"/>
  <c r="M67" i="1"/>
  <c r="P95" i="1"/>
  <c r="P97" i="1" s="1"/>
  <c r="P103" i="1"/>
  <c r="R41" i="1"/>
  <c r="N67" i="1"/>
  <c r="Q103" i="1"/>
  <c r="L106" i="1"/>
  <c r="L98" i="1"/>
  <c r="P164" i="1"/>
  <c r="P165" i="1" s="1"/>
  <c r="Q164" i="1"/>
  <c r="N10" i="1"/>
  <c r="R95" i="1"/>
  <c r="R103" i="1"/>
  <c r="L70" i="1"/>
  <c r="M98" i="1"/>
  <c r="R20" i="1"/>
  <c r="R6" i="1"/>
  <c r="Q96" i="1"/>
  <c r="Q97" i="1" s="1"/>
  <c r="L163" i="1"/>
  <c r="L171" i="1"/>
  <c r="N253" i="1"/>
  <c r="M6" i="1"/>
  <c r="R23" i="1"/>
  <c r="P76" i="1"/>
  <c r="L153" i="1"/>
  <c r="P253" i="1"/>
  <c r="N6" i="1"/>
  <c r="Q53" i="1"/>
  <c r="P126" i="1"/>
  <c r="M153" i="1"/>
  <c r="M100" i="1" s="1"/>
  <c r="R230" i="1"/>
  <c r="Q32" i="1"/>
  <c r="P73" i="1"/>
  <c r="M126" i="1"/>
  <c r="M95" i="1"/>
  <c r="L161" i="1"/>
  <c r="L168" i="1"/>
  <c r="L162" i="1" s="1"/>
  <c r="R177" i="1"/>
  <c r="Q23" i="1"/>
  <c r="R47" i="1"/>
  <c r="Q70" i="1"/>
  <c r="P171" i="1"/>
  <c r="P7" i="1"/>
  <c r="P255" i="1" s="1"/>
  <c r="Q50" i="1"/>
  <c r="N79" i="1"/>
  <c r="Q99" i="1"/>
  <c r="P118" i="1"/>
  <c r="N153" i="1"/>
  <c r="M209" i="1"/>
  <c r="P14" i="1"/>
  <c r="M85" i="1"/>
  <c r="M8" i="1" s="1"/>
  <c r="N99" i="1"/>
  <c r="L160" i="1"/>
  <c r="P244" i="1"/>
  <c r="P10" i="1"/>
  <c r="S59" i="1"/>
  <c r="P82" i="1"/>
  <c r="L94" i="1"/>
  <c r="R161" i="1"/>
  <c r="R162" i="1" s="1"/>
  <c r="R17" i="1"/>
  <c r="N206" i="1"/>
  <c r="N163" i="1"/>
  <c r="M88" i="1"/>
  <c r="R91" i="1"/>
  <c r="M115" i="1"/>
  <c r="M97" i="1" s="1"/>
  <c r="Q126" i="1"/>
  <c r="Q144" i="1"/>
  <c r="L147" i="1"/>
  <c r="Q163" i="1"/>
  <c r="N115" i="1"/>
  <c r="R144" i="1"/>
  <c r="M160" i="1"/>
  <c r="Q209" i="1"/>
  <c r="Q253" i="1"/>
  <c r="N160" i="1"/>
  <c r="M168" i="1"/>
  <c r="L203" i="1"/>
  <c r="Q76" i="1"/>
  <c r="M96" i="1"/>
  <c r="M255" i="1" s="1"/>
  <c r="L99" i="1"/>
  <c r="Q171" i="1"/>
  <c r="N164" i="1"/>
  <c r="P203" i="1"/>
  <c r="Q224" i="1"/>
  <c r="L144" i="1"/>
  <c r="L97" i="1" s="1"/>
  <c r="L253" i="1"/>
  <c r="M212" i="1"/>
  <c r="R247" i="1"/>
  <c r="M253" i="1"/>
  <c r="N95" i="1"/>
  <c r="P98" i="1"/>
  <c r="P218" i="1"/>
  <c r="P160" i="1"/>
  <c r="P162" i="1" s="1"/>
  <c r="P168" i="1"/>
  <c r="Q174" i="1"/>
  <c r="P185" i="1"/>
  <c r="P194" i="1"/>
  <c r="M138" i="1"/>
  <c r="N177" i="1"/>
  <c r="P206" i="1"/>
  <c r="N212" i="1"/>
  <c r="M163" i="1"/>
  <c r="R224" i="1"/>
  <c r="R236" i="1"/>
  <c r="Q221" i="1"/>
  <c r="L230" i="1"/>
  <c r="N161" i="1"/>
  <c r="R188" i="1"/>
  <c r="N255" i="1" l="1"/>
  <c r="Q165" i="1"/>
  <c r="L258" i="1"/>
  <c r="L254" i="1"/>
  <c r="Q258" i="1"/>
  <c r="L257" i="1"/>
  <c r="L259" i="1" s="1"/>
  <c r="N258" i="1"/>
  <c r="P258" i="1"/>
  <c r="Q100" i="1"/>
  <c r="R97" i="1"/>
  <c r="Q255" i="1"/>
  <c r="L11" i="1"/>
  <c r="P254" i="1"/>
  <c r="P256" i="1" s="1"/>
  <c r="P8" i="1"/>
  <c r="L165" i="1"/>
  <c r="L100" i="1"/>
  <c r="N257" i="1"/>
  <c r="N11" i="1"/>
  <c r="L8" i="1"/>
  <c r="N100" i="1"/>
  <c r="Q257" i="1"/>
  <c r="Q11" i="1"/>
  <c r="P257" i="1"/>
  <c r="P11" i="1"/>
  <c r="M254" i="1"/>
  <c r="M256" i="1" s="1"/>
  <c r="R254" i="1"/>
  <c r="R8" i="1"/>
  <c r="M257" i="1"/>
  <c r="M259" i="1" s="1"/>
  <c r="M162" i="1"/>
  <c r="M11" i="1"/>
  <c r="N162" i="1"/>
  <c r="L255" i="1"/>
  <c r="L256" i="1" s="1"/>
  <c r="N97" i="1"/>
  <c r="Q8" i="1"/>
  <c r="Q254" i="1"/>
  <c r="N254" i="1"/>
  <c r="N8" i="1"/>
  <c r="M165" i="1"/>
  <c r="R255" i="1"/>
  <c r="N165" i="1"/>
  <c r="R11" i="1"/>
  <c r="R257" i="1"/>
  <c r="R259" i="1" s="1"/>
  <c r="P100" i="1"/>
  <c r="N256" i="1" l="1"/>
  <c r="Q259" i="1"/>
  <c r="Q256" i="1"/>
  <c r="P259" i="1"/>
  <c r="N259" i="1"/>
  <c r="R256" i="1"/>
  <c r="E197" i="1" l="1"/>
  <c r="D197" i="1"/>
  <c r="J197" i="1"/>
  <c r="E185" i="1"/>
  <c r="I185" i="1"/>
  <c r="H191" i="1"/>
  <c r="J156" i="1"/>
  <c r="K156" i="1"/>
  <c r="G156" i="1"/>
  <c r="I177" i="1"/>
  <c r="H174" i="1"/>
  <c r="G253" i="1" l="1"/>
  <c r="E253" i="1"/>
  <c r="E224" i="1"/>
  <c r="E244" i="1"/>
  <c r="G230" i="1"/>
  <c r="J250" i="1"/>
  <c r="H253" i="1"/>
  <c r="K227" i="1"/>
  <c r="G200" i="1"/>
  <c r="K233" i="1"/>
  <c r="I218" i="1"/>
  <c r="G209" i="1"/>
  <c r="I215" i="1"/>
  <c r="I174" i="1"/>
  <c r="H177" i="1"/>
  <c r="G215" i="1"/>
  <c r="K174" i="1"/>
  <c r="G218" i="1"/>
  <c r="I156" i="1"/>
  <c r="G250" i="1"/>
  <c r="H194" i="1"/>
  <c r="K212" i="1"/>
  <c r="I197" i="1"/>
  <c r="O176" i="1"/>
  <c r="O184" i="1"/>
  <c r="E250" i="1"/>
  <c r="E218" i="1"/>
  <c r="E191" i="1"/>
  <c r="H236" i="1"/>
  <c r="I159" i="1"/>
  <c r="H203" i="1"/>
  <c r="J203" i="1"/>
  <c r="S173" i="1"/>
  <c r="H159" i="1"/>
  <c r="E247" i="1"/>
  <c r="J159" i="1"/>
  <c r="I194" i="1"/>
  <c r="J191" i="1"/>
  <c r="J200" i="1"/>
  <c r="H224" i="1"/>
  <c r="I233" i="1"/>
  <c r="D206" i="1"/>
  <c r="H188" i="1"/>
  <c r="K200" i="1"/>
  <c r="K221" i="1"/>
  <c r="S249" i="1"/>
  <c r="H244" i="1"/>
  <c r="K236" i="1"/>
  <c r="D203" i="1"/>
  <c r="I230" i="1"/>
  <c r="H197" i="1"/>
  <c r="D253" i="1"/>
  <c r="K159" i="1"/>
  <c r="J194" i="1"/>
  <c r="K191" i="1"/>
  <c r="I236" i="1"/>
  <c r="D233" i="1"/>
  <c r="J215" i="1"/>
  <c r="D194" i="1"/>
  <c r="H200" i="1"/>
  <c r="K185" i="1"/>
  <c r="K247" i="1"/>
  <c r="D209" i="1"/>
  <c r="G159" i="1"/>
  <c r="K250" i="1"/>
  <c r="E209" i="1"/>
  <c r="H250" i="1"/>
  <c r="I247" i="1"/>
  <c r="J218" i="1"/>
  <c r="I203" i="1"/>
  <c r="I250" i="1"/>
  <c r="H156" i="1"/>
  <c r="K253" i="1"/>
  <c r="H218" i="1"/>
  <c r="O211" i="1"/>
  <c r="S202" i="1"/>
  <c r="J185" i="1"/>
  <c r="K177" i="1"/>
  <c r="J188" i="1"/>
  <c r="E215" i="1"/>
  <c r="O214" i="1"/>
  <c r="O229" i="1"/>
  <c r="D250" i="1"/>
  <c r="H215" i="1"/>
  <c r="J230" i="1"/>
  <c r="E203" i="1"/>
  <c r="K203" i="1"/>
  <c r="O199" i="1"/>
  <c r="F221" i="1"/>
  <c r="S219" i="1"/>
  <c r="J236" i="1"/>
  <c r="G236" i="1"/>
  <c r="H233" i="1"/>
  <c r="G174" i="1"/>
  <c r="C156" i="1"/>
  <c r="O154" i="1"/>
  <c r="E156" i="1"/>
  <c r="E194" i="1"/>
  <c r="J209" i="1"/>
  <c r="I212" i="1"/>
  <c r="O183" i="1"/>
  <c r="C185" i="1"/>
  <c r="J253" i="1"/>
  <c r="S226" i="1"/>
  <c r="O198" i="1"/>
  <c r="C200" i="1"/>
  <c r="I224" i="1"/>
  <c r="I221" i="1"/>
  <c r="H221" i="1"/>
  <c r="O235" i="1"/>
  <c r="S214" i="1"/>
  <c r="S189" i="1"/>
  <c r="F191" i="1"/>
  <c r="S208" i="1"/>
  <c r="G185" i="1"/>
  <c r="O245" i="1"/>
  <c r="C247" i="1"/>
  <c r="O155" i="1"/>
  <c r="I191" i="1"/>
  <c r="G244" i="1"/>
  <c r="D156" i="1"/>
  <c r="K194" i="1"/>
  <c r="O195" i="1"/>
  <c r="C197" i="1"/>
  <c r="O204" i="1"/>
  <c r="C206" i="1"/>
  <c r="O246" i="1"/>
  <c r="E177" i="1"/>
  <c r="J212" i="1"/>
  <c r="S184" i="1"/>
  <c r="S242" i="1"/>
  <c r="F244" i="1"/>
  <c r="O193" i="1"/>
  <c r="S252" i="1"/>
  <c r="S176" i="1"/>
  <c r="C188" i="1"/>
  <c r="O186" i="1"/>
  <c r="S158" i="1"/>
  <c r="D212" i="1"/>
  <c r="O207" i="1"/>
  <c r="C209" i="1"/>
  <c r="D185" i="1"/>
  <c r="O252" i="1"/>
  <c r="O225" i="1"/>
  <c r="C227" i="1"/>
  <c r="I227" i="1"/>
  <c r="S195" i="1"/>
  <c r="F197" i="1"/>
  <c r="D221" i="1"/>
  <c r="G224" i="1"/>
  <c r="J233" i="1"/>
  <c r="O234" i="1"/>
  <c r="C236" i="1"/>
  <c r="C218" i="1"/>
  <c r="O216" i="1"/>
  <c r="O213" i="1"/>
  <c r="C215" i="1"/>
  <c r="J177" i="1"/>
  <c r="S157" i="1"/>
  <c r="F159" i="1"/>
  <c r="O190" i="1"/>
  <c r="H212" i="1"/>
  <c r="F212" i="1"/>
  <c r="S210" i="1"/>
  <c r="S183" i="1"/>
  <c r="F185" i="1"/>
  <c r="D227" i="1"/>
  <c r="F230" i="1"/>
  <c r="S228" i="1"/>
  <c r="D200" i="1"/>
  <c r="I244" i="1"/>
  <c r="J244" i="1"/>
  <c r="J224" i="1"/>
  <c r="S235" i="1"/>
  <c r="K218" i="1"/>
  <c r="O205" i="1"/>
  <c r="F206" i="1"/>
  <c r="S204" i="1"/>
  <c r="O228" i="1"/>
  <c r="C230" i="1"/>
  <c r="S175" i="1"/>
  <c r="F177" i="1"/>
  <c r="S155" i="1"/>
  <c r="D191" i="1"/>
  <c r="O208" i="1"/>
  <c r="E227" i="1"/>
  <c r="E230" i="1"/>
  <c r="K244" i="1"/>
  <c r="J221" i="1"/>
  <c r="C221" i="1"/>
  <c r="O219" i="1"/>
  <c r="E236" i="1"/>
  <c r="O217" i="1"/>
  <c r="D215" i="1"/>
  <c r="O202" i="1"/>
  <c r="O231" i="1"/>
  <c r="C233" i="1"/>
  <c r="D177" i="1"/>
  <c r="E174" i="1"/>
  <c r="H209" i="1"/>
  <c r="G212" i="1"/>
  <c r="H185" i="1"/>
  <c r="O249" i="1"/>
  <c r="S251" i="1"/>
  <c r="F253" i="1"/>
  <c r="G197" i="1"/>
  <c r="S245" i="1"/>
  <c r="F247" i="1"/>
  <c r="K224" i="1"/>
  <c r="G221" i="1"/>
  <c r="C203" i="1"/>
  <c r="O201" i="1"/>
  <c r="C224" i="1"/>
  <c r="O222" i="1"/>
  <c r="O232" i="1"/>
  <c r="O172" i="1"/>
  <c r="C174" i="1"/>
  <c r="C191" i="1"/>
  <c r="O189" i="1"/>
  <c r="G191" i="1"/>
  <c r="C212" i="1"/>
  <c r="O210" i="1"/>
  <c r="E188" i="1"/>
  <c r="F227" i="1"/>
  <c r="S225" i="1"/>
  <c r="K230" i="1"/>
  <c r="E200" i="1"/>
  <c r="G247" i="1"/>
  <c r="S246" i="1"/>
  <c r="O242" i="1"/>
  <c r="C244" i="1"/>
  <c r="S220" i="1"/>
  <c r="F236" i="1"/>
  <c r="S234" i="1"/>
  <c r="G233" i="1"/>
  <c r="D218" i="1"/>
  <c r="I206" i="1"/>
  <c r="G203" i="1"/>
  <c r="S154" i="1"/>
  <c r="F156" i="1"/>
  <c r="O248" i="1"/>
  <c r="C250" i="1"/>
  <c r="S192" i="1"/>
  <c r="F194" i="1"/>
  <c r="S207" i="1"/>
  <c r="F209" i="1"/>
  <c r="S211" i="1"/>
  <c r="O158" i="1"/>
  <c r="D247" i="1"/>
  <c r="S190" i="1"/>
  <c r="D188" i="1"/>
  <c r="O187" i="1"/>
  <c r="J174" i="1"/>
  <c r="D174" i="1"/>
  <c r="D159" i="1"/>
  <c r="I209" i="1"/>
  <c r="K188" i="1"/>
  <c r="I188" i="1"/>
  <c r="I253" i="1"/>
  <c r="S229" i="1"/>
  <c r="O226" i="1"/>
  <c r="O196" i="1"/>
  <c r="S199" i="1"/>
  <c r="H247" i="1"/>
  <c r="D244" i="1"/>
  <c r="E221" i="1"/>
  <c r="D224" i="1"/>
  <c r="E233" i="1"/>
  <c r="S232" i="1"/>
  <c r="S217" i="1"/>
  <c r="J206" i="1"/>
  <c r="E206" i="1"/>
  <c r="G206" i="1"/>
  <c r="F200" i="1"/>
  <c r="S198" i="1"/>
  <c r="S196" i="1"/>
  <c r="H206" i="1"/>
  <c r="O157" i="1"/>
  <c r="C159" i="1"/>
  <c r="S201" i="1"/>
  <c r="F203" i="1"/>
  <c r="F188" i="1"/>
  <c r="S186" i="1"/>
  <c r="H230" i="1"/>
  <c r="E212" i="1"/>
  <c r="F250" i="1"/>
  <c r="S248" i="1"/>
  <c r="H227" i="1"/>
  <c r="S223" i="1"/>
  <c r="F218" i="1"/>
  <c r="S216" i="1"/>
  <c r="O192" i="1"/>
  <c r="C194" i="1"/>
  <c r="D230" i="1"/>
  <c r="K197" i="1"/>
  <c r="O220" i="1"/>
  <c r="S222" i="1"/>
  <c r="F224" i="1"/>
  <c r="S172" i="1"/>
  <c r="F174" i="1"/>
  <c r="E159" i="1"/>
  <c r="C253" i="1"/>
  <c r="O251" i="1"/>
  <c r="J247" i="1"/>
  <c r="O175" i="1"/>
  <c r="C177" i="1"/>
  <c r="G177" i="1"/>
  <c r="O173" i="1"/>
  <c r="S193" i="1"/>
  <c r="G194" i="1"/>
  <c r="K209" i="1"/>
  <c r="S187" i="1"/>
  <c r="G188" i="1"/>
  <c r="J227" i="1"/>
  <c r="G227" i="1"/>
  <c r="I200" i="1"/>
  <c r="S243" i="1"/>
  <c r="O243" i="1"/>
  <c r="O223" i="1"/>
  <c r="F233" i="1"/>
  <c r="S231" i="1"/>
  <c r="D236" i="1"/>
  <c r="K215" i="1"/>
  <c r="F215" i="1"/>
  <c r="S213" i="1"/>
  <c r="K206" i="1"/>
  <c r="S205" i="1"/>
  <c r="O185" i="1" l="1"/>
  <c r="O177" i="1"/>
  <c r="O230" i="1"/>
  <c r="S159" i="1"/>
  <c r="G144" i="1"/>
  <c r="E147" i="1"/>
  <c r="E150" i="1"/>
  <c r="O203" i="1"/>
  <c r="S250" i="1"/>
  <c r="O212" i="1"/>
  <c r="H150" i="1"/>
  <c r="H147" i="1"/>
  <c r="G150" i="1"/>
  <c r="S156" i="1"/>
  <c r="S177" i="1"/>
  <c r="S185" i="1"/>
  <c r="J144" i="1"/>
  <c r="G147" i="1"/>
  <c r="K147" i="1"/>
  <c r="S174" i="1"/>
  <c r="I147" i="1"/>
  <c r="S194" i="1"/>
  <c r="S197" i="1"/>
  <c r="O247" i="1"/>
  <c r="O236" i="1"/>
  <c r="O253" i="1"/>
  <c r="S218" i="1"/>
  <c r="K153" i="1"/>
  <c r="E144" i="1"/>
  <c r="O250" i="1"/>
  <c r="S244" i="1"/>
  <c r="H153" i="1"/>
  <c r="S200" i="1"/>
  <c r="I153" i="1"/>
  <c r="O215" i="1"/>
  <c r="H144" i="1"/>
  <c r="O159" i="1"/>
  <c r="S209" i="1"/>
  <c r="G153" i="1"/>
  <c r="K144" i="1"/>
  <c r="O244" i="1"/>
  <c r="E153" i="1"/>
  <c r="S203" i="1"/>
  <c r="O188" i="1"/>
  <c r="O200" i="1"/>
  <c r="S233" i="1"/>
  <c r="O152" i="1"/>
  <c r="D147" i="1"/>
  <c r="O174" i="1"/>
  <c r="S230" i="1"/>
  <c r="O143" i="1"/>
  <c r="O233" i="1"/>
  <c r="C153" i="1"/>
  <c r="O151" i="1"/>
  <c r="J147" i="1"/>
  <c r="D144" i="1"/>
  <c r="S212" i="1"/>
  <c r="S206" i="1"/>
  <c r="S227" i="1"/>
  <c r="S247" i="1"/>
  <c r="O227" i="1"/>
  <c r="O156" i="1"/>
  <c r="C147" i="1"/>
  <c r="O145" i="1"/>
  <c r="O221" i="1"/>
  <c r="O142" i="1"/>
  <c r="C144" i="1"/>
  <c r="S142" i="1"/>
  <c r="F144" i="1"/>
  <c r="S148" i="1"/>
  <c r="F150" i="1"/>
  <c r="I150" i="1"/>
  <c r="O148" i="1"/>
  <c r="C150" i="1"/>
  <c r="S146" i="1"/>
  <c r="O146" i="1"/>
  <c r="F153" i="1"/>
  <c r="S151" i="1"/>
  <c r="S253" i="1"/>
  <c r="O206" i="1"/>
  <c r="O224" i="1"/>
  <c r="S215" i="1"/>
  <c r="O194" i="1"/>
  <c r="J153" i="1"/>
  <c r="O209" i="1"/>
  <c r="O149" i="1"/>
  <c r="J150" i="1"/>
  <c r="S143" i="1"/>
  <c r="O191" i="1"/>
  <c r="O218" i="1"/>
  <c r="O197" i="1"/>
  <c r="F147" i="1"/>
  <c r="S145" i="1"/>
  <c r="S191" i="1"/>
  <c r="S149" i="1"/>
  <c r="S152" i="1"/>
  <c r="S188" i="1"/>
  <c r="S224" i="1"/>
  <c r="D150" i="1"/>
  <c r="K150" i="1"/>
  <c r="D153" i="1"/>
  <c r="I144" i="1"/>
  <c r="S236" i="1"/>
  <c r="S221" i="1"/>
  <c r="J141" i="1" l="1"/>
  <c r="J138" i="1"/>
  <c r="K138" i="1"/>
  <c r="O150" i="1"/>
  <c r="I141" i="1"/>
  <c r="O153" i="1"/>
  <c r="I138" i="1"/>
  <c r="H141" i="1"/>
  <c r="S147" i="1"/>
  <c r="K141" i="1"/>
  <c r="S150" i="1"/>
  <c r="G141" i="1"/>
  <c r="S153" i="1"/>
  <c r="D141" i="1"/>
  <c r="E138" i="1"/>
  <c r="H138" i="1"/>
  <c r="S144" i="1"/>
  <c r="O140" i="1"/>
  <c r="E141" i="1"/>
  <c r="O144" i="1"/>
  <c r="O136" i="1"/>
  <c r="C138" i="1"/>
  <c r="F138" i="1"/>
  <c r="S136" i="1"/>
  <c r="S137" i="1"/>
  <c r="S140" i="1"/>
  <c r="G138" i="1"/>
  <c r="D138" i="1"/>
  <c r="O147" i="1"/>
  <c r="O137" i="1"/>
  <c r="O139" i="1"/>
  <c r="C141" i="1"/>
  <c r="F141" i="1"/>
  <c r="S139" i="1"/>
  <c r="G129" i="1" l="1"/>
  <c r="D126" i="1"/>
  <c r="S141" i="1"/>
  <c r="J126" i="1"/>
  <c r="K132" i="1"/>
  <c r="D129" i="1"/>
  <c r="E129" i="1"/>
  <c r="G135" i="1"/>
  <c r="I129" i="1"/>
  <c r="H129" i="1"/>
  <c r="J135" i="1"/>
  <c r="H135" i="1"/>
  <c r="J129" i="1"/>
  <c r="H132" i="1"/>
  <c r="I132" i="1"/>
  <c r="O141" i="1"/>
  <c r="I135" i="1"/>
  <c r="E132" i="1"/>
  <c r="G126" i="1"/>
  <c r="G132" i="1"/>
  <c r="D132" i="1"/>
  <c r="O138" i="1"/>
  <c r="E135" i="1"/>
  <c r="K135" i="1"/>
  <c r="S138" i="1"/>
  <c r="I126" i="1"/>
  <c r="C129" i="1"/>
  <c r="O127" i="1"/>
  <c r="E126" i="1"/>
  <c r="F126" i="1"/>
  <c r="S124" i="1"/>
  <c r="S128" i="1"/>
  <c r="J132" i="1"/>
  <c r="O128" i="1"/>
  <c r="C132" i="1"/>
  <c r="O130" i="1"/>
  <c r="C135" i="1"/>
  <c r="O133" i="1"/>
  <c r="K126" i="1"/>
  <c r="F132" i="1"/>
  <c r="S130" i="1"/>
  <c r="O134" i="1"/>
  <c r="D135" i="1"/>
  <c r="S134" i="1"/>
  <c r="C126" i="1"/>
  <c r="O124" i="1"/>
  <c r="S125" i="1"/>
  <c r="O131" i="1"/>
  <c r="O125" i="1"/>
  <c r="S133" i="1"/>
  <c r="F135" i="1"/>
  <c r="H126" i="1"/>
  <c r="K129" i="1"/>
  <c r="S131" i="1"/>
  <c r="F129" i="1"/>
  <c r="S127" i="1"/>
  <c r="S129" i="1" l="1"/>
  <c r="S135" i="1"/>
  <c r="S132" i="1"/>
  <c r="O132" i="1"/>
  <c r="O126" i="1"/>
  <c r="S126" i="1"/>
  <c r="O135" i="1"/>
  <c r="O129" i="1"/>
  <c r="E115" i="1" l="1"/>
  <c r="D115" i="1" l="1"/>
  <c r="I115" i="1"/>
  <c r="E118" i="1"/>
  <c r="H118" i="1"/>
  <c r="H115" i="1"/>
  <c r="K115" i="1"/>
  <c r="G115" i="1"/>
  <c r="O114" i="1"/>
  <c r="G118" i="1"/>
  <c r="F115" i="1"/>
  <c r="S113" i="1"/>
  <c r="O117" i="1"/>
  <c r="S117" i="1"/>
  <c r="S114" i="1"/>
  <c r="S116" i="1"/>
  <c r="F118" i="1"/>
  <c r="J115" i="1"/>
  <c r="J118" i="1"/>
  <c r="O116" i="1"/>
  <c r="C118" i="1"/>
  <c r="O113" i="1"/>
  <c r="C115" i="1"/>
  <c r="K118" i="1"/>
  <c r="I118" i="1"/>
  <c r="D118" i="1"/>
  <c r="J88" i="1" l="1"/>
  <c r="D94" i="1"/>
  <c r="O115" i="1"/>
  <c r="E73" i="1"/>
  <c r="H91" i="1"/>
  <c r="D53" i="1"/>
  <c r="I79" i="1"/>
  <c r="E88" i="1"/>
  <c r="I109" i="1"/>
  <c r="K112" i="1"/>
  <c r="D50" i="1"/>
  <c r="H53" i="1"/>
  <c r="E76" i="1"/>
  <c r="J109" i="1"/>
  <c r="E70" i="1"/>
  <c r="E94" i="1"/>
  <c r="I73" i="1"/>
  <c r="H82" i="1"/>
  <c r="J76" i="1"/>
  <c r="E91" i="1"/>
  <c r="J67" i="1"/>
  <c r="D109" i="1"/>
  <c r="K50" i="1"/>
  <c r="G79" i="1"/>
  <c r="I112" i="1"/>
  <c r="J70" i="1"/>
  <c r="G53" i="1"/>
  <c r="D73" i="1"/>
  <c r="E85" i="1"/>
  <c r="G67" i="1"/>
  <c r="D79" i="1"/>
  <c r="K88" i="1"/>
  <c r="O52" i="1"/>
  <c r="D70" i="1"/>
  <c r="G112" i="1"/>
  <c r="O118" i="1"/>
  <c r="G50" i="1"/>
  <c r="S81" i="1"/>
  <c r="H73" i="1"/>
  <c r="G76" i="1"/>
  <c r="H76" i="1"/>
  <c r="D82" i="1"/>
  <c r="G85" i="1"/>
  <c r="E67" i="1"/>
  <c r="K109" i="1"/>
  <c r="K67" i="1"/>
  <c r="I88" i="1"/>
  <c r="D67" i="1"/>
  <c r="I50" i="1"/>
  <c r="I94" i="1"/>
  <c r="G82" i="1"/>
  <c r="S75" i="1"/>
  <c r="H85" i="1"/>
  <c r="H70" i="1"/>
  <c r="J112" i="1"/>
  <c r="C73" i="1"/>
  <c r="O71" i="1"/>
  <c r="K73" i="1"/>
  <c r="F88" i="1"/>
  <c r="S86" i="1"/>
  <c r="S49" i="1"/>
  <c r="I67" i="1"/>
  <c r="O108" i="1"/>
  <c r="H79" i="1"/>
  <c r="K82" i="1"/>
  <c r="S72" i="1"/>
  <c r="S90" i="1"/>
  <c r="G91" i="1"/>
  <c r="O83" i="1"/>
  <c r="C85" i="1"/>
  <c r="H67" i="1"/>
  <c r="H112" i="1"/>
  <c r="E50" i="1"/>
  <c r="K53" i="1"/>
  <c r="F76" i="1"/>
  <c r="S74" i="1"/>
  <c r="K76" i="1"/>
  <c r="G88" i="1"/>
  <c r="I70" i="1"/>
  <c r="F79" i="1"/>
  <c r="S77" i="1"/>
  <c r="I76" i="1"/>
  <c r="H88" i="1"/>
  <c r="S87" i="1"/>
  <c r="O92" i="1"/>
  <c r="C94" i="1"/>
  <c r="S48" i="1"/>
  <c r="F50" i="1"/>
  <c r="F109" i="1"/>
  <c r="S107" i="1"/>
  <c r="J50" i="1"/>
  <c r="O49" i="1"/>
  <c r="C50" i="1"/>
  <c r="O48" i="1"/>
  <c r="K79" i="1"/>
  <c r="S84" i="1"/>
  <c r="J85" i="1"/>
  <c r="S68" i="1"/>
  <c r="F70" i="1"/>
  <c r="K70" i="1"/>
  <c r="E53" i="1"/>
  <c r="S118" i="1"/>
  <c r="G73" i="1"/>
  <c r="O84" i="1"/>
  <c r="S93" i="1"/>
  <c r="F82" i="1"/>
  <c r="S80" i="1"/>
  <c r="F67" i="1"/>
  <c r="S65" i="1"/>
  <c r="S66" i="1"/>
  <c r="O89" i="1"/>
  <c r="C91" i="1"/>
  <c r="C79" i="1"/>
  <c r="O77" i="1"/>
  <c r="G70" i="1"/>
  <c r="C70" i="1"/>
  <c r="O68" i="1"/>
  <c r="O110" i="1"/>
  <c r="C112" i="1"/>
  <c r="C53" i="1"/>
  <c r="O51" i="1"/>
  <c r="S52" i="1"/>
  <c r="J82" i="1"/>
  <c r="F85" i="1"/>
  <c r="S83" i="1"/>
  <c r="G94" i="1"/>
  <c r="D91" i="1"/>
  <c r="O66" i="1"/>
  <c r="O69" i="1"/>
  <c r="E109" i="1"/>
  <c r="G109" i="1"/>
  <c r="I53" i="1"/>
  <c r="J79" i="1"/>
  <c r="I82" i="1"/>
  <c r="D76" i="1"/>
  <c r="S115" i="1"/>
  <c r="F91" i="1"/>
  <c r="S89" i="1"/>
  <c r="O90" i="1"/>
  <c r="S78" i="1"/>
  <c r="S108" i="1"/>
  <c r="J53" i="1"/>
  <c r="S51" i="1"/>
  <c r="F53" i="1"/>
  <c r="O81" i="1"/>
  <c r="O72" i="1"/>
  <c r="D85" i="1"/>
  <c r="K94" i="1"/>
  <c r="I91" i="1"/>
  <c r="S111" i="1"/>
  <c r="D112" i="1"/>
  <c r="E79" i="1"/>
  <c r="S71" i="1"/>
  <c r="F73" i="1"/>
  <c r="O86" i="1"/>
  <c r="C88" i="1"/>
  <c r="K91" i="1"/>
  <c r="J91" i="1"/>
  <c r="S110" i="1"/>
  <c r="F112" i="1"/>
  <c r="S69" i="1"/>
  <c r="J94" i="1"/>
  <c r="O107" i="1"/>
  <c r="C109" i="1"/>
  <c r="O65" i="1"/>
  <c r="C67" i="1"/>
  <c r="H109" i="1"/>
  <c r="O111" i="1"/>
  <c r="H50" i="1"/>
  <c r="O78" i="1"/>
  <c r="O75" i="1"/>
  <c r="D88" i="1"/>
  <c r="I85" i="1"/>
  <c r="H94" i="1"/>
  <c r="F94" i="1"/>
  <c r="S92" i="1"/>
  <c r="J73" i="1"/>
  <c r="E112" i="1"/>
  <c r="C82" i="1"/>
  <c r="O80" i="1"/>
  <c r="E82" i="1"/>
  <c r="C76" i="1"/>
  <c r="O74" i="1"/>
  <c r="K85" i="1"/>
  <c r="O87" i="1"/>
  <c r="O93" i="1"/>
  <c r="O53" i="1" l="1"/>
  <c r="O91" i="1"/>
  <c r="O109" i="1"/>
  <c r="O50" i="1"/>
  <c r="O76" i="1"/>
  <c r="O67" i="1"/>
  <c r="O82" i="1"/>
  <c r="O94" i="1"/>
  <c r="O79" i="1"/>
  <c r="S50" i="1"/>
  <c r="O85" i="1"/>
  <c r="S112" i="1"/>
  <c r="O70" i="1"/>
  <c r="S53" i="1"/>
  <c r="S79" i="1"/>
  <c r="S94" i="1"/>
  <c r="S85" i="1"/>
  <c r="S67" i="1"/>
  <c r="O88" i="1"/>
  <c r="S76" i="1"/>
  <c r="S88" i="1"/>
  <c r="S73" i="1"/>
  <c r="S82" i="1"/>
  <c r="S91" i="1"/>
  <c r="S109" i="1"/>
  <c r="O73" i="1"/>
  <c r="S70" i="1"/>
  <c r="O112" i="1"/>
  <c r="H44" i="1" l="1"/>
  <c r="G47" i="1"/>
  <c r="J47" i="1" l="1"/>
  <c r="K44" i="1"/>
  <c r="E47" i="1"/>
  <c r="E44" i="1"/>
  <c r="G44" i="1"/>
  <c r="I47" i="1"/>
  <c r="O46" i="1"/>
  <c r="S42" i="1"/>
  <c r="F44" i="1"/>
  <c r="J44" i="1"/>
  <c r="O45" i="1"/>
  <c r="C47" i="1"/>
  <c r="D44" i="1"/>
  <c r="O43" i="1"/>
  <c r="H47" i="1"/>
  <c r="O42" i="1"/>
  <c r="C44" i="1"/>
  <c r="I44" i="1"/>
  <c r="S43" i="1"/>
  <c r="D47" i="1"/>
  <c r="F47" i="1"/>
  <c r="S45" i="1"/>
  <c r="S46" i="1"/>
  <c r="K47" i="1"/>
  <c r="O47" i="1" l="1"/>
  <c r="S47" i="1"/>
  <c r="O44" i="1"/>
  <c r="E26" i="1"/>
  <c r="S44" i="1"/>
  <c r="I32" i="1"/>
  <c r="K41" i="1" l="1"/>
  <c r="I41" i="1"/>
  <c r="G29" i="1"/>
  <c r="I38" i="1"/>
  <c r="H26" i="1"/>
  <c r="J35" i="1"/>
  <c r="H41" i="1"/>
  <c r="G41" i="1"/>
  <c r="S34" i="1"/>
  <c r="J29" i="1"/>
  <c r="K32" i="1"/>
  <c r="D38" i="1"/>
  <c r="G26" i="1"/>
  <c r="D32" i="1"/>
  <c r="E35" i="1"/>
  <c r="J41" i="1"/>
  <c r="E29" i="1"/>
  <c r="C35" i="1"/>
  <c r="O33" i="1"/>
  <c r="D35" i="1"/>
  <c r="G38" i="1"/>
  <c r="J38" i="1"/>
  <c r="S28" i="1"/>
  <c r="C32" i="1"/>
  <c r="O30" i="1"/>
  <c r="H35" i="1"/>
  <c r="H38" i="1"/>
  <c r="S25" i="1"/>
  <c r="K38" i="1"/>
  <c r="F41" i="1"/>
  <c r="S39" i="1"/>
  <c r="O39" i="1"/>
  <c r="C41" i="1"/>
  <c r="S40" i="1"/>
  <c r="F26" i="1"/>
  <c r="S24" i="1"/>
  <c r="O40" i="1"/>
  <c r="I26" i="1"/>
  <c r="S36" i="1"/>
  <c r="F38" i="1"/>
  <c r="S31" i="1"/>
  <c r="K35" i="1"/>
  <c r="G35" i="1"/>
  <c r="O37" i="1"/>
  <c r="D41" i="1"/>
  <c r="F29" i="1"/>
  <c r="S27" i="1"/>
  <c r="O27" i="1"/>
  <c r="C29" i="1"/>
  <c r="S30" i="1"/>
  <c r="F32" i="1"/>
  <c r="I35" i="1"/>
  <c r="J26" i="1"/>
  <c r="K26" i="1"/>
  <c r="S33" i="1"/>
  <c r="F35" i="1"/>
  <c r="O31" i="1"/>
  <c r="E41" i="1"/>
  <c r="D29" i="1"/>
  <c r="G32" i="1"/>
  <c r="H32" i="1"/>
  <c r="K29" i="1"/>
  <c r="H29" i="1"/>
  <c r="E32" i="1"/>
  <c r="O36" i="1"/>
  <c r="C38" i="1"/>
  <c r="E38" i="1"/>
  <c r="C26" i="1"/>
  <c r="O24" i="1"/>
  <c r="O25" i="1"/>
  <c r="O28" i="1"/>
  <c r="J32" i="1"/>
  <c r="O34" i="1"/>
  <c r="S37" i="1"/>
  <c r="D26" i="1"/>
  <c r="I29" i="1"/>
  <c r="S29" i="1" l="1"/>
  <c r="S41" i="1"/>
  <c r="O26" i="1"/>
  <c r="S32" i="1"/>
  <c r="S26" i="1"/>
  <c r="O35" i="1"/>
  <c r="S38" i="1"/>
  <c r="O29" i="1"/>
  <c r="O41" i="1"/>
  <c r="O32" i="1"/>
  <c r="S35" i="1"/>
  <c r="O38" i="1"/>
  <c r="I20" i="1" l="1"/>
  <c r="E20" i="1"/>
  <c r="H20" i="1"/>
  <c r="K23" i="1"/>
  <c r="H23" i="1"/>
  <c r="J23" i="1" l="1"/>
  <c r="G23" i="1"/>
  <c r="K20" i="1"/>
  <c r="J20" i="1"/>
  <c r="E23" i="1"/>
  <c r="S21" i="1"/>
  <c r="F23" i="1"/>
  <c r="C23" i="1"/>
  <c r="O21" i="1"/>
  <c r="O22" i="1"/>
  <c r="D20" i="1"/>
  <c r="C20" i="1"/>
  <c r="O18" i="1"/>
  <c r="O19" i="1"/>
  <c r="D23" i="1"/>
  <c r="S19" i="1"/>
  <c r="S22" i="1"/>
  <c r="S18" i="1"/>
  <c r="F20" i="1"/>
  <c r="I23" i="1"/>
  <c r="G20" i="1"/>
  <c r="S20" i="1" l="1"/>
  <c r="O20" i="1"/>
  <c r="O23" i="1"/>
  <c r="S23" i="1"/>
  <c r="I161" i="1" l="1"/>
  <c r="E164" i="1"/>
  <c r="H161" i="1"/>
  <c r="D161" i="1"/>
  <c r="G161" i="1"/>
  <c r="E161" i="1"/>
  <c r="J164" i="1"/>
  <c r="J161" i="1"/>
  <c r="K164" i="1"/>
  <c r="I164" i="1"/>
  <c r="H164" i="1"/>
  <c r="G164" i="1"/>
  <c r="D164" i="1"/>
  <c r="K161" i="1"/>
  <c r="C161" i="1" l="1"/>
  <c r="O167" i="1"/>
  <c r="O161" i="1" s="1"/>
  <c r="C168" i="1"/>
  <c r="O166" i="1"/>
  <c r="C160" i="1"/>
  <c r="F160" i="1"/>
  <c r="F168" i="1"/>
  <c r="S166" i="1"/>
  <c r="D168" i="1"/>
  <c r="D160" i="1"/>
  <c r="D162" i="1" s="1"/>
  <c r="G168" i="1"/>
  <c r="G162" i="1" s="1"/>
  <c r="G160" i="1"/>
  <c r="E168" i="1"/>
  <c r="E160" i="1"/>
  <c r="E162" i="1" s="1"/>
  <c r="H163" i="1"/>
  <c r="H171" i="1"/>
  <c r="H165" i="1" s="1"/>
  <c r="I168" i="1"/>
  <c r="I162" i="1" s="1"/>
  <c r="I160" i="1"/>
  <c r="C163" i="1"/>
  <c r="O169" i="1"/>
  <c r="C171" i="1"/>
  <c r="F163" i="1"/>
  <c r="S169" i="1"/>
  <c r="S163" i="1" s="1"/>
  <c r="F171" i="1"/>
  <c r="S167" i="1"/>
  <c r="F161" i="1"/>
  <c r="S161" i="1" s="1"/>
  <c r="K160" i="1"/>
  <c r="K168" i="1"/>
  <c r="K162" i="1" s="1"/>
  <c r="D171" i="1"/>
  <c r="D163" i="1"/>
  <c r="D165" i="1" s="1"/>
  <c r="J168" i="1"/>
  <c r="J162" i="1" s="1"/>
  <c r="J160" i="1"/>
  <c r="H168" i="1"/>
  <c r="H162" i="1" s="1"/>
  <c r="H160" i="1"/>
  <c r="E171" i="1"/>
  <c r="E163" i="1"/>
  <c r="E165" i="1" s="1"/>
  <c r="I171" i="1"/>
  <c r="I165" i="1" s="1"/>
  <c r="I163" i="1"/>
  <c r="J163" i="1"/>
  <c r="J171" i="1"/>
  <c r="J165" i="1" s="1"/>
  <c r="G163" i="1"/>
  <c r="G171" i="1"/>
  <c r="G165" i="1" s="1"/>
  <c r="K163" i="1"/>
  <c r="K171" i="1"/>
  <c r="K165" i="1" s="1"/>
  <c r="O170" i="1"/>
  <c r="O164" i="1" s="1"/>
  <c r="C164" i="1"/>
  <c r="S170" i="1"/>
  <c r="S164" i="1" s="1"/>
  <c r="F164" i="1"/>
  <c r="C162" i="1" l="1"/>
  <c r="F165" i="1"/>
  <c r="S165" i="1" s="1"/>
  <c r="S171" i="1"/>
  <c r="S160" i="1"/>
  <c r="O160" i="1"/>
  <c r="O162" i="1" s="1"/>
  <c r="O168" i="1"/>
  <c r="S168" i="1"/>
  <c r="F162" i="1"/>
  <c r="S162" i="1" s="1"/>
  <c r="O171" i="1"/>
  <c r="O163" i="1"/>
  <c r="O165" i="1" s="1"/>
  <c r="C165" i="1"/>
  <c r="I99" i="1" l="1"/>
  <c r="D99" i="1"/>
  <c r="G96" i="1"/>
  <c r="I96" i="1"/>
  <c r="K99" i="1"/>
  <c r="H96" i="1"/>
  <c r="E99" i="1"/>
  <c r="E96" i="1"/>
  <c r="D96" i="1"/>
  <c r="K96" i="1"/>
  <c r="G99" i="1"/>
  <c r="J99" i="1"/>
  <c r="H99" i="1"/>
  <c r="J96" i="1"/>
  <c r="C96" i="1" l="1"/>
  <c r="O102" i="1"/>
  <c r="O96" i="1" s="1"/>
  <c r="G95" i="1"/>
  <c r="G103" i="1"/>
  <c r="G97" i="1" s="1"/>
  <c r="C106" i="1"/>
  <c r="O104" i="1"/>
  <c r="C98" i="1"/>
  <c r="I98" i="1"/>
  <c r="I106" i="1"/>
  <c r="I100" i="1" s="1"/>
  <c r="D98" i="1"/>
  <c r="D100" i="1" s="1"/>
  <c r="D106" i="1"/>
  <c r="E95" i="1"/>
  <c r="E97" i="1" s="1"/>
  <c r="E103" i="1"/>
  <c r="I103" i="1"/>
  <c r="I97" i="1" s="1"/>
  <c r="I95" i="1"/>
  <c r="F106" i="1"/>
  <c r="F98" i="1"/>
  <c r="S104" i="1"/>
  <c r="S98" i="1" s="1"/>
  <c r="F103" i="1"/>
  <c r="F95" i="1"/>
  <c r="S101" i="1"/>
  <c r="K98" i="1"/>
  <c r="K106" i="1"/>
  <c r="K100" i="1" s="1"/>
  <c r="G106" i="1"/>
  <c r="G100" i="1" s="1"/>
  <c r="G98" i="1"/>
  <c r="H103" i="1"/>
  <c r="H97" i="1" s="1"/>
  <c r="H95" i="1"/>
  <c r="J103" i="1"/>
  <c r="J97" i="1" s="1"/>
  <c r="J95" i="1"/>
  <c r="C95" i="1"/>
  <c r="C103" i="1"/>
  <c r="O101" i="1"/>
  <c r="E98" i="1"/>
  <c r="E100" i="1" s="1"/>
  <c r="E106" i="1"/>
  <c r="H106" i="1"/>
  <c r="H100" i="1" s="1"/>
  <c r="H98" i="1"/>
  <c r="K103" i="1"/>
  <c r="K97" i="1" s="1"/>
  <c r="K95" i="1"/>
  <c r="F99" i="1"/>
  <c r="S105" i="1"/>
  <c r="S99" i="1" s="1"/>
  <c r="D95" i="1"/>
  <c r="D97" i="1" s="1"/>
  <c r="D103" i="1"/>
  <c r="J98" i="1"/>
  <c r="J106" i="1"/>
  <c r="J100" i="1" s="1"/>
  <c r="O105" i="1"/>
  <c r="O99" i="1" s="1"/>
  <c r="C99" i="1"/>
  <c r="F96" i="1"/>
  <c r="S96" i="1" s="1"/>
  <c r="S102" i="1"/>
  <c r="C97" i="1" l="1"/>
  <c r="O103" i="1"/>
  <c r="O95" i="1"/>
  <c r="O97" i="1" s="1"/>
  <c r="S106" i="1"/>
  <c r="F100" i="1"/>
  <c r="S100" i="1" s="1"/>
  <c r="O98" i="1"/>
  <c r="O100" i="1" s="1"/>
  <c r="O106" i="1"/>
  <c r="C100" i="1"/>
  <c r="F97" i="1"/>
  <c r="S97" i="1" s="1"/>
  <c r="S103" i="1"/>
  <c r="S95" i="1"/>
  <c r="I7" i="1" l="1"/>
  <c r="I255" i="1" s="1"/>
  <c r="H10" i="1"/>
  <c r="H258" i="1" s="1"/>
  <c r="G10" i="1"/>
  <c r="G258" i="1" s="1"/>
  <c r="H7" i="1"/>
  <c r="H255" i="1" s="1"/>
  <c r="K10" i="1"/>
  <c r="K258" i="1" s="1"/>
  <c r="J10" i="1"/>
  <c r="J258" i="1" s="1"/>
  <c r="I10" i="1"/>
  <c r="I258" i="1" s="1"/>
  <c r="E10" i="1"/>
  <c r="E258" i="1" s="1"/>
  <c r="D10" i="1"/>
  <c r="D258" i="1" s="1"/>
  <c r="K7" i="1"/>
  <c r="K255" i="1" s="1"/>
  <c r="J7" i="1"/>
  <c r="J255" i="1" s="1"/>
  <c r="G7" i="1"/>
  <c r="G255" i="1" s="1"/>
  <c r="D7" i="1"/>
  <c r="D255" i="1" s="1"/>
  <c r="E7" i="1"/>
  <c r="E255" i="1" s="1"/>
  <c r="J9" i="1" l="1"/>
  <c r="J257" i="1" s="1"/>
  <c r="J259" i="1" s="1"/>
  <c r="J17" i="1"/>
  <c r="J11" i="1" s="1"/>
  <c r="H6" i="1"/>
  <c r="H254" i="1" s="1"/>
  <c r="H256" i="1" s="1"/>
  <c r="H14" i="1"/>
  <c r="H8" i="1" s="1"/>
  <c r="E9" i="1"/>
  <c r="E17" i="1"/>
  <c r="J6" i="1"/>
  <c r="J254" i="1" s="1"/>
  <c r="J256" i="1" s="1"/>
  <c r="J14" i="1"/>
  <c r="J8" i="1" s="1"/>
  <c r="C7" i="1"/>
  <c r="C255" i="1" s="1"/>
  <c r="O13" i="1"/>
  <c r="O7" i="1" s="1"/>
  <c r="S15" i="1"/>
  <c r="F17" i="1"/>
  <c r="F9" i="1"/>
  <c r="S16" i="1"/>
  <c r="F10" i="1"/>
  <c r="I14" i="1"/>
  <c r="I8" i="1" s="1"/>
  <c r="I6" i="1"/>
  <c r="I254" i="1" s="1"/>
  <c r="I256" i="1" s="1"/>
  <c r="O15" i="1"/>
  <c r="C17" i="1"/>
  <c r="C9" i="1"/>
  <c r="K17" i="1"/>
  <c r="K11" i="1" s="1"/>
  <c r="K9" i="1"/>
  <c r="K257" i="1" s="1"/>
  <c r="K259" i="1" s="1"/>
  <c r="G9" i="1"/>
  <c r="G257" i="1" s="1"/>
  <c r="G259" i="1" s="1"/>
  <c r="G17" i="1"/>
  <c r="G11" i="1" s="1"/>
  <c r="G14" i="1"/>
  <c r="G8" i="1" s="1"/>
  <c r="G6" i="1"/>
  <c r="G254" i="1" s="1"/>
  <c r="G256" i="1" s="1"/>
  <c r="E14" i="1"/>
  <c r="E6" i="1"/>
  <c r="C14" i="1"/>
  <c r="O12" i="1"/>
  <c r="C6" i="1"/>
  <c r="S13" i="1"/>
  <c r="F7" i="1"/>
  <c r="D14" i="1"/>
  <c r="D6" i="1"/>
  <c r="K6" i="1"/>
  <c r="K254" i="1" s="1"/>
  <c r="K256" i="1" s="1"/>
  <c r="K14" i="1"/>
  <c r="K8" i="1" s="1"/>
  <c r="H17" i="1"/>
  <c r="H11" i="1" s="1"/>
  <c r="H9" i="1"/>
  <c r="H257" i="1" s="1"/>
  <c r="H259" i="1" s="1"/>
  <c r="D17" i="1"/>
  <c r="D9" i="1"/>
  <c r="F6" i="1"/>
  <c r="S12" i="1"/>
  <c r="F14" i="1"/>
  <c r="I17" i="1"/>
  <c r="I11" i="1" s="1"/>
  <c r="I9" i="1"/>
  <c r="I257" i="1" s="1"/>
  <c r="I259" i="1" s="1"/>
  <c r="C10" i="1"/>
  <c r="C258" i="1" s="1"/>
  <c r="O16" i="1"/>
  <c r="O10" i="1" s="1"/>
  <c r="C254" i="1" l="1"/>
  <c r="C8" i="1"/>
  <c r="F257" i="1"/>
  <c r="S9" i="1"/>
  <c r="F258" i="1"/>
  <c r="S258" i="1" s="1"/>
  <c r="S10" i="1"/>
  <c r="O6" i="1"/>
  <c r="O8" i="1" s="1"/>
  <c r="O14" i="1"/>
  <c r="F8" i="1"/>
  <c r="S8" i="1" s="1"/>
  <c r="S14" i="1"/>
  <c r="E254" i="1"/>
  <c r="E256" i="1" s="1"/>
  <c r="E8" i="1"/>
  <c r="F11" i="1"/>
  <c r="S11" i="1" s="1"/>
  <c r="S17" i="1"/>
  <c r="F254" i="1"/>
  <c r="S6" i="1"/>
  <c r="D257" i="1"/>
  <c r="D259" i="1" s="1"/>
  <c r="D11" i="1"/>
  <c r="E257" i="1"/>
  <c r="E259" i="1" s="1"/>
  <c r="E11" i="1"/>
  <c r="C257" i="1"/>
  <c r="C11" i="1"/>
  <c r="D254" i="1"/>
  <c r="D256" i="1" s="1"/>
  <c r="D8" i="1"/>
  <c r="O17" i="1"/>
  <c r="O9" i="1"/>
  <c r="O11" i="1" s="1"/>
  <c r="F255" i="1"/>
  <c r="S255" i="1" s="1"/>
  <c r="S7" i="1"/>
  <c r="O258" i="1" l="1"/>
  <c r="F256" i="1"/>
  <c r="S256" i="1" s="1"/>
  <c r="S254" i="1"/>
  <c r="O255" i="1"/>
  <c r="S257" i="1"/>
  <c r="F259" i="1"/>
  <c r="S259" i="1" s="1"/>
  <c r="C259" i="1"/>
  <c r="O257" i="1"/>
  <c r="C256" i="1"/>
  <c r="O254" i="1"/>
  <c r="O256" i="1" s="1"/>
  <c r="O259" i="1" l="1"/>
</calcChain>
</file>

<file path=xl/sharedStrings.xml><?xml version="1.0" encoding="utf-8"?>
<sst xmlns="http://schemas.openxmlformats.org/spreadsheetml/2006/main" count="1134" uniqueCount="57">
  <si>
    <t>東京航空局　空港管理課</t>
    <rPh sb="0" eb="2">
      <t>トウキョウ</t>
    </rPh>
    <rPh sb="2" eb="5">
      <t>コウクウキョク</t>
    </rPh>
    <rPh sb="6" eb="8">
      <t>クウコウ</t>
    </rPh>
    <rPh sb="8" eb="11">
      <t>カンリカ</t>
    </rPh>
    <phoneticPr fontId="5"/>
  </si>
  <si>
    <t>空港</t>
    <rPh sb="0" eb="2">
      <t>クウコウ</t>
    </rPh>
    <phoneticPr fontId="5"/>
  </si>
  <si>
    <t>区分</t>
    <rPh sb="0" eb="2">
      <t>クブン</t>
    </rPh>
    <phoneticPr fontId="5"/>
  </si>
  <si>
    <t>速報値</t>
    <rPh sb="0" eb="3">
      <t>ソクホウチ</t>
    </rPh>
    <phoneticPr fontId="5"/>
  </si>
  <si>
    <t>年度計</t>
    <rPh sb="0" eb="2">
      <t>ネンド</t>
    </rPh>
    <rPh sb="2" eb="3">
      <t>ケイ</t>
    </rPh>
    <phoneticPr fontId="5"/>
  </si>
  <si>
    <t>暦年計</t>
    <rPh sb="0" eb="2">
      <t>レキネン</t>
    </rPh>
    <rPh sb="2" eb="3">
      <t>ケイ</t>
    </rPh>
    <phoneticPr fontId="5"/>
  </si>
  <si>
    <t>北海道地区</t>
    <rPh sb="0" eb="3">
      <t>ホッカイドウ</t>
    </rPh>
    <rPh sb="3" eb="5">
      <t>チク</t>
    </rPh>
    <phoneticPr fontId="5"/>
  </si>
  <si>
    <t>旅客　　　　　国内</t>
    <rPh sb="0" eb="2">
      <t>リョカク</t>
    </rPh>
    <rPh sb="7" eb="9">
      <t>コクナイ</t>
    </rPh>
    <phoneticPr fontId="7"/>
  </si>
  <si>
    <t>　　　　　　　国際</t>
    <rPh sb="7" eb="9">
      <t>コクサイ</t>
    </rPh>
    <phoneticPr fontId="7"/>
  </si>
  <si>
    <t>合計</t>
    <rPh sb="0" eb="2">
      <t>ゴウケイ</t>
    </rPh>
    <phoneticPr fontId="7"/>
  </si>
  <si>
    <t>貨物　　　　　国内</t>
    <rPh sb="0" eb="2">
      <t>カモツ</t>
    </rPh>
    <rPh sb="7" eb="9">
      <t>コクナイ</t>
    </rPh>
    <phoneticPr fontId="7"/>
  </si>
  <si>
    <t>新千歳</t>
    <rPh sb="0" eb="3">
      <t>シンチトセ</t>
    </rPh>
    <phoneticPr fontId="5"/>
  </si>
  <si>
    <t>旭川</t>
    <rPh sb="0" eb="2">
      <t>アサヒカワ</t>
    </rPh>
    <phoneticPr fontId="5"/>
  </si>
  <si>
    <t>稚内</t>
    <rPh sb="0" eb="2">
      <t>ワッカナイ</t>
    </rPh>
    <phoneticPr fontId="5"/>
  </si>
  <si>
    <t>釧路</t>
    <rPh sb="0" eb="2">
      <t>クシロ</t>
    </rPh>
    <phoneticPr fontId="5"/>
  </si>
  <si>
    <t>帯広</t>
    <rPh sb="0" eb="2">
      <t>オビヒロ</t>
    </rPh>
    <phoneticPr fontId="5"/>
  </si>
  <si>
    <t>函館</t>
    <rPh sb="0" eb="2">
      <t>ハコダテ</t>
    </rPh>
    <phoneticPr fontId="5"/>
  </si>
  <si>
    <t>利尻</t>
    <rPh sb="0" eb="2">
      <t>リシリ</t>
    </rPh>
    <phoneticPr fontId="5"/>
  </si>
  <si>
    <t>礼文
（休止中）</t>
    <rPh sb="0" eb="2">
      <t>レイブン</t>
    </rPh>
    <rPh sb="4" eb="7">
      <t>キュウシチュウ</t>
    </rPh>
    <phoneticPr fontId="5"/>
  </si>
  <si>
    <t>奥尻</t>
    <rPh sb="0" eb="2">
      <t>オクシリ</t>
    </rPh>
    <phoneticPr fontId="5"/>
  </si>
  <si>
    <t>中標津</t>
    <rPh sb="0" eb="3">
      <t>ナカシベツ</t>
    </rPh>
    <phoneticPr fontId="5"/>
  </si>
  <si>
    <t>紋別</t>
    <rPh sb="0" eb="2">
      <t>モンベツ</t>
    </rPh>
    <phoneticPr fontId="5"/>
  </si>
  <si>
    <t>女満別</t>
    <rPh sb="0" eb="3">
      <t>メマンベツ</t>
    </rPh>
    <phoneticPr fontId="5"/>
  </si>
  <si>
    <t>丘珠</t>
    <rPh sb="0" eb="2">
      <t>オカダマ</t>
    </rPh>
    <phoneticPr fontId="5"/>
  </si>
  <si>
    <t>東北地区</t>
    <rPh sb="0" eb="2">
      <t>トウホク</t>
    </rPh>
    <rPh sb="2" eb="4">
      <t>チク</t>
    </rPh>
    <phoneticPr fontId="5"/>
  </si>
  <si>
    <t>仙台</t>
    <rPh sb="0" eb="2">
      <t>センダイ</t>
    </rPh>
    <phoneticPr fontId="5"/>
  </si>
  <si>
    <t>秋田</t>
    <rPh sb="0" eb="2">
      <t>アキタ</t>
    </rPh>
    <phoneticPr fontId="5"/>
  </si>
  <si>
    <t>山形</t>
    <rPh sb="0" eb="2">
      <t>ヤマガタ</t>
    </rPh>
    <phoneticPr fontId="5"/>
  </si>
  <si>
    <t>青森</t>
    <rPh sb="0" eb="2">
      <t>アオモリ</t>
    </rPh>
    <phoneticPr fontId="5"/>
  </si>
  <si>
    <t>花巻</t>
    <rPh sb="0" eb="2">
      <t>ハナマキ</t>
    </rPh>
    <phoneticPr fontId="5"/>
  </si>
  <si>
    <t>大館能代</t>
    <rPh sb="0" eb="2">
      <t>オオダテ</t>
    </rPh>
    <rPh sb="2" eb="4">
      <t>ノシロ</t>
    </rPh>
    <phoneticPr fontId="5"/>
  </si>
  <si>
    <t>庄内</t>
    <rPh sb="0" eb="2">
      <t>ショウナイ</t>
    </rPh>
    <phoneticPr fontId="5"/>
  </si>
  <si>
    <t>福島</t>
    <rPh sb="0" eb="2">
      <t>フクシマ</t>
    </rPh>
    <phoneticPr fontId="5"/>
  </si>
  <si>
    <t>三沢</t>
    <rPh sb="0" eb="2">
      <t>ミサワ</t>
    </rPh>
    <phoneticPr fontId="5"/>
  </si>
  <si>
    <t>関東信越
静岡地区</t>
    <rPh sb="0" eb="2">
      <t>カントウ</t>
    </rPh>
    <rPh sb="2" eb="4">
      <t>シンエツ</t>
    </rPh>
    <rPh sb="5" eb="7">
      <t>シズオカ</t>
    </rPh>
    <rPh sb="7" eb="9">
      <t>チク</t>
    </rPh>
    <phoneticPr fontId="5"/>
  </si>
  <si>
    <t>成田</t>
    <rPh sb="0" eb="2">
      <t>ナリタ</t>
    </rPh>
    <phoneticPr fontId="5"/>
  </si>
  <si>
    <t>東京
（羽田）</t>
    <rPh sb="0" eb="2">
      <t>トウキョウ</t>
    </rPh>
    <rPh sb="4" eb="6">
      <t>ハネダ</t>
    </rPh>
    <phoneticPr fontId="5"/>
  </si>
  <si>
    <t>新潟</t>
    <rPh sb="0" eb="2">
      <t>ニイガタ</t>
    </rPh>
    <phoneticPr fontId="5"/>
  </si>
  <si>
    <t>大島</t>
    <rPh sb="0" eb="2">
      <t>オオシマ</t>
    </rPh>
    <phoneticPr fontId="5"/>
  </si>
  <si>
    <t>三宅島</t>
    <rPh sb="0" eb="3">
      <t>ミヤケジマ</t>
    </rPh>
    <phoneticPr fontId="5"/>
  </si>
  <si>
    <t>八丈島</t>
    <rPh sb="0" eb="3">
      <t>ハチジョウジマ</t>
    </rPh>
    <phoneticPr fontId="5"/>
  </si>
  <si>
    <t>新島</t>
    <rPh sb="0" eb="2">
      <t>ニイジマ</t>
    </rPh>
    <phoneticPr fontId="5"/>
  </si>
  <si>
    <t>神津島</t>
    <rPh sb="0" eb="1">
      <t>カミ</t>
    </rPh>
    <rPh sb="1" eb="2">
      <t>ツ</t>
    </rPh>
    <rPh sb="2" eb="3">
      <t>シマ</t>
    </rPh>
    <phoneticPr fontId="5"/>
  </si>
  <si>
    <t>佐渡</t>
    <rPh sb="0" eb="2">
      <t>サド</t>
    </rPh>
    <phoneticPr fontId="5"/>
  </si>
  <si>
    <t>松本</t>
    <rPh sb="0" eb="2">
      <t>マツモト</t>
    </rPh>
    <phoneticPr fontId="5"/>
  </si>
  <si>
    <t>静岡</t>
    <rPh sb="0" eb="2">
      <t>シズオカ</t>
    </rPh>
    <phoneticPr fontId="5"/>
  </si>
  <si>
    <t>調布</t>
    <rPh sb="0" eb="2">
      <t>チョウフ</t>
    </rPh>
    <phoneticPr fontId="5"/>
  </si>
  <si>
    <t>百里</t>
    <rPh sb="0" eb="2">
      <t>ヒャクリ</t>
    </rPh>
    <phoneticPr fontId="5"/>
  </si>
  <si>
    <t>管内空港計</t>
    <rPh sb="0" eb="2">
      <t>カンナイ</t>
    </rPh>
    <rPh sb="2" eb="4">
      <t>クウコウ</t>
    </rPh>
    <rPh sb="4" eb="5">
      <t>ケイ</t>
    </rPh>
    <phoneticPr fontId="5"/>
  </si>
  <si>
    <t>　　　　　　　　　　　　　　　　　　　　　　　　　　　　　　　　　　　　　　　　　</t>
    <phoneticPr fontId="5"/>
  </si>
  <si>
    <t>（注）</t>
    <phoneticPr fontId="5"/>
  </si>
  <si>
    <t>（１）単位:旅客数（人）、貨物量（ｋｇ）</t>
    <phoneticPr fontId="9"/>
  </si>
  <si>
    <t>（２）東京航空局調べ（但し成田は成田国際空港株式会社、東京税関作成資料による）</t>
    <rPh sb="3" eb="5">
      <t>トウキョウ</t>
    </rPh>
    <rPh sb="5" eb="7">
      <t>コウクウ</t>
    </rPh>
    <rPh sb="7" eb="8">
      <t>キョク</t>
    </rPh>
    <rPh sb="8" eb="9">
      <t>シラ</t>
    </rPh>
    <rPh sb="11" eb="12">
      <t>タダ</t>
    </rPh>
    <rPh sb="13" eb="15">
      <t>ナリタ</t>
    </rPh>
    <rPh sb="16" eb="18">
      <t>ナリタ</t>
    </rPh>
    <rPh sb="18" eb="20">
      <t>コクサイ</t>
    </rPh>
    <rPh sb="20" eb="22">
      <t>クウコウ</t>
    </rPh>
    <rPh sb="22" eb="26">
      <t>カブシキガイシャ</t>
    </rPh>
    <rPh sb="24" eb="26">
      <t>カイシャ</t>
    </rPh>
    <rPh sb="27" eb="29">
      <t>トウキョウ</t>
    </rPh>
    <rPh sb="29" eb="31">
      <t>ゼイカン</t>
    </rPh>
    <rPh sb="31" eb="33">
      <t>サクセイ</t>
    </rPh>
    <rPh sb="33" eb="35">
      <t>シリョウ</t>
    </rPh>
    <phoneticPr fontId="5"/>
  </si>
  <si>
    <t>（３）速報値については、今後修正される場合がございます。</t>
    <rPh sb="3" eb="6">
      <t>ソクホウチ</t>
    </rPh>
    <rPh sb="12" eb="14">
      <t>コンゴ</t>
    </rPh>
    <rPh sb="14" eb="16">
      <t>シュウセイ</t>
    </rPh>
    <rPh sb="19" eb="21">
      <t>バアイ</t>
    </rPh>
    <phoneticPr fontId="5"/>
  </si>
  <si>
    <t/>
  </si>
  <si>
    <t>確定値</t>
  </si>
  <si>
    <t>管内空港の利用概況集計表（令和7年１月～令和8年３月）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</si>
</sst>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月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3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6" fillId="0" borderId="9" xfId="1" applyFont="1" applyBorder="1" applyAlignment="1">
      <alignment vertical="center"/>
    </xf>
    <xf numFmtId="38" fontId="8" fillId="0" borderId="6" xfId="2" applyFont="1" applyFill="1" applyBorder="1" applyAlignment="1">
      <alignment vertical="center"/>
    </xf>
    <xf numFmtId="0" fontId="4" fillId="2" borderId="10" xfId="1" applyFont="1" applyFill="1" applyBorder="1" applyAlignment="1">
      <alignment horizontal="center" vertical="center"/>
    </xf>
    <xf numFmtId="0" fontId="6" fillId="0" borderId="10" xfId="1" applyFont="1" applyBorder="1" applyAlignment="1">
      <alignment horizontal="left" vertical="center"/>
    </xf>
    <xf numFmtId="38" fontId="8" fillId="0" borderId="10" xfId="2" applyFont="1" applyFill="1" applyBorder="1" applyAlignment="1">
      <alignment vertical="center"/>
    </xf>
    <xf numFmtId="0" fontId="6" fillId="3" borderId="10" xfId="1" applyFont="1" applyFill="1" applyBorder="1" applyAlignment="1">
      <alignment vertical="center"/>
    </xf>
    <xf numFmtId="38" fontId="8" fillId="3" borderId="10" xfId="2" applyFont="1" applyFill="1" applyBorder="1" applyAlignment="1">
      <alignment vertical="center"/>
    </xf>
    <xf numFmtId="38" fontId="8" fillId="3" borderId="11" xfId="2" applyFont="1" applyFill="1" applyBorder="1" applyAlignment="1">
      <alignment vertical="center"/>
    </xf>
    <xf numFmtId="38" fontId="8" fillId="3" borderId="12" xfId="2" applyFont="1" applyFill="1" applyBorder="1" applyAlignment="1">
      <alignment vertical="center"/>
    </xf>
    <xf numFmtId="38" fontId="8" fillId="0" borderId="9" xfId="2" applyFont="1" applyFill="1" applyBorder="1" applyAlignment="1">
      <alignment vertical="center"/>
    </xf>
    <xf numFmtId="38" fontId="8" fillId="0" borderId="13" xfId="2" applyFont="1" applyFill="1" applyBorder="1" applyAlignment="1">
      <alignment vertical="center"/>
    </xf>
    <xf numFmtId="0" fontId="4" fillId="2" borderId="11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38" fontId="8" fillId="0" borderId="14" xfId="2" applyFont="1" applyFill="1" applyBorder="1" applyAlignment="1">
      <alignment vertical="center"/>
    </xf>
    <xf numFmtId="0" fontId="4" fillId="0" borderId="10" xfId="1" applyFont="1" applyBorder="1" applyAlignment="1">
      <alignment horizontal="center" vertical="center"/>
    </xf>
    <xf numFmtId="38" fontId="8" fillId="0" borderId="13" xfId="2" applyFont="1" applyBorder="1" applyAlignment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38" fontId="8" fillId="3" borderId="7" xfId="2" applyFont="1" applyFill="1" applyBorder="1" applyAlignment="1">
      <alignment vertical="center"/>
    </xf>
    <xf numFmtId="38" fontId="8" fillId="3" borderId="8" xfId="2" applyFont="1" applyFill="1" applyBorder="1" applyAlignment="1">
      <alignment vertical="center"/>
    </xf>
    <xf numFmtId="38" fontId="8" fillId="0" borderId="6" xfId="2" applyFont="1" applyFill="1" applyBorder="1" applyAlignment="1">
      <alignment horizontal="center" vertical="center"/>
    </xf>
    <xf numFmtId="38" fontId="8" fillId="0" borderId="10" xfId="2" applyFont="1" applyFill="1" applyBorder="1" applyAlignment="1">
      <alignment horizontal="center" vertical="center"/>
    </xf>
    <xf numFmtId="38" fontId="8" fillId="0" borderId="11" xfId="2" applyFont="1" applyFill="1" applyBorder="1" applyAlignment="1">
      <alignment horizontal="center" vertical="center"/>
    </xf>
    <xf numFmtId="38" fontId="8" fillId="0" borderId="9" xfId="2" applyFont="1" applyBorder="1" applyAlignment="1">
      <alignment horizontal="center" vertical="center"/>
    </xf>
    <xf numFmtId="38" fontId="8" fillId="0" borderId="10" xfId="2" applyFont="1" applyBorder="1" applyAlignment="1">
      <alignment horizontal="center" vertical="center"/>
    </xf>
    <xf numFmtId="38" fontId="8" fillId="0" borderId="11" xfId="2" applyFont="1" applyBorder="1" applyAlignment="1">
      <alignment horizontal="center" vertical="center"/>
    </xf>
    <xf numFmtId="38" fontId="8" fillId="2" borderId="9" xfId="2" applyFont="1" applyFill="1" applyBorder="1" applyAlignment="1">
      <alignment horizontal="center" vertical="center"/>
    </xf>
    <xf numFmtId="38" fontId="8" fillId="2" borderId="10" xfId="2" applyFont="1" applyFill="1" applyBorder="1" applyAlignment="1">
      <alignment horizontal="center" vertical="center"/>
    </xf>
    <xf numFmtId="38" fontId="8" fillId="3" borderId="13" xfId="2" applyFont="1" applyFill="1" applyBorder="1" applyAlignment="1">
      <alignment vertical="center"/>
    </xf>
    <xf numFmtId="38" fontId="8" fillId="2" borderId="11" xfId="2" applyFont="1" applyFill="1" applyBorder="1" applyAlignment="1">
      <alignment horizontal="center" vertical="center"/>
    </xf>
    <xf numFmtId="38" fontId="8" fillId="0" borderId="8" xfId="2" applyFont="1" applyBorder="1" applyAlignment="1">
      <alignment horizontal="center" vertical="center"/>
    </xf>
    <xf numFmtId="38" fontId="8" fillId="0" borderId="1" xfId="2" applyFont="1" applyBorder="1" applyAlignment="1">
      <alignment horizontal="right" vertical="center"/>
    </xf>
    <xf numFmtId="38" fontId="8" fillId="0" borderId="9" xfId="2" applyFont="1" applyFill="1" applyBorder="1" applyAlignment="1">
      <alignment horizontal="center" vertical="center"/>
    </xf>
    <xf numFmtId="38" fontId="8" fillId="2" borderId="9" xfId="2" applyFont="1" applyFill="1" applyBorder="1" applyAlignment="1">
      <alignment horizontal="center" vertical="center" wrapText="1"/>
    </xf>
    <xf numFmtId="38" fontId="8" fillId="2" borderId="10" xfId="2" applyFont="1" applyFill="1" applyBorder="1" applyAlignment="1">
      <alignment horizontal="center" vertical="center" wrapText="1"/>
    </xf>
    <xf numFmtId="38" fontId="8" fillId="2" borderId="11" xfId="2" applyFont="1" applyFill="1" applyBorder="1" applyAlignment="1">
      <alignment horizontal="center" vertical="center" wrapText="1"/>
    </xf>
    <xf numFmtId="38" fontId="8" fillId="0" borderId="9" xfId="2" applyFont="1" applyBorder="1" applyAlignment="1">
      <alignment horizontal="center" vertical="center" wrapText="1"/>
    </xf>
    <xf numFmtId="38" fontId="8" fillId="0" borderId="10" xfId="2" applyFont="1" applyBorder="1" applyAlignment="1">
      <alignment horizontal="center" vertical="center" wrapText="1"/>
    </xf>
    <xf numFmtId="38" fontId="8" fillId="0" borderId="8" xfId="2" applyFont="1" applyBorder="1" applyAlignment="1">
      <alignment horizontal="center" vertical="center" wrapText="1"/>
    </xf>
    <xf numFmtId="38" fontId="8" fillId="0" borderId="6" xfId="2" applyFont="1" applyBorder="1" applyAlignment="1">
      <alignment horizontal="center" vertical="center"/>
    </xf>
    <xf numFmtId="38" fontId="8" fillId="0" borderId="9" xfId="2" applyFont="1" applyFill="1" applyBorder="1" applyAlignment="1">
      <alignment horizontal="center" vertical="center" wrapText="1"/>
    </xf>
    <xf numFmtId="38" fontId="8" fillId="0" borderId="10" xfId="2" applyFont="1" applyFill="1" applyBorder="1" applyAlignment="1">
      <alignment horizontal="center" vertical="center" wrapText="1"/>
    </xf>
    <xf numFmtId="38" fontId="8" fillId="0" borderId="11" xfId="2" applyFont="1" applyFill="1" applyBorder="1" applyAlignment="1">
      <alignment horizontal="center" vertical="center" wrapText="1"/>
    </xf>
    <xf numFmtId="38" fontId="8" fillId="2" borderId="6" xfId="2" applyFont="1" applyFill="1" applyBorder="1" applyAlignment="1">
      <alignment horizontal="center" vertical="center"/>
    </xf>
    <xf numFmtId="38" fontId="8" fillId="0" borderId="2" xfId="2" applyFont="1" applyFill="1" applyBorder="1" applyAlignment="1">
      <alignment vertical="center"/>
    </xf>
    <xf numFmtId="38" fontId="8" fillId="2" borderId="8" xfId="2" applyFont="1" applyFill="1" applyBorder="1" applyAlignment="1">
      <alignment horizontal="center" vertical="center"/>
    </xf>
    <xf numFmtId="0" fontId="4" fillId="0" borderId="15" xfId="1" applyFont="1" applyBorder="1" applyAlignment="1">
      <alignment vertical="center"/>
    </xf>
    <xf numFmtId="0" fontId="4" fillId="0" borderId="15" xfId="1" applyFont="1" applyBorder="1" applyAlignment="1">
      <alignment horizontal="center" vertical="center"/>
    </xf>
  </cellXfs>
  <cellStyles count="3">
    <cellStyle name="桁区切り 2" xfId="2" xr:uid="{AE9AC768-33D4-458C-9E19-7E70658CA9AC}"/>
    <cellStyle name="標準" xfId="0" builtinId="0"/>
    <cellStyle name="標準 2" xfId="1" xr:uid="{18514F82-2B81-4F6B-889D-3A55C8C245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64DC0-F61F-467F-8056-4BB4D0536CF3}">
  <sheetPr codeName="Sheet5">
    <tabColor rgb="FFFFFF00"/>
  </sheetPr>
  <dimension ref="A1:S262"/>
  <sheetViews>
    <sheetView tabSelected="1" view="pageBreakPreview" zoomScale="60" zoomScaleNormal="110" workbookViewId="0">
      <pane xSplit="2" ySplit="5" topLeftCell="C6" activePane="bottomRight" state="frozen"/>
      <selection activeCell="F4" sqref="F4:R4"/>
      <selection pane="topRight" activeCell="F4" sqref="F4:R4"/>
      <selection pane="bottomLeft" activeCell="F4" sqref="F4:R4"/>
      <selection pane="bottomRight" activeCell="A4" sqref="A4:A5"/>
    </sheetView>
  </sheetViews>
  <sheetFormatPr defaultColWidth="8.25" defaultRowHeight="18" x14ac:dyDescent="0.55000000000000004"/>
  <cols>
    <col min="1" max="1" width="9.58203125" style="2" customWidth="1"/>
    <col min="2" max="2" width="14.1640625" style="2" bestFit="1" customWidth="1"/>
    <col min="3" max="5" width="12.1640625" style="2" customWidth="1"/>
    <col min="6" max="14" width="12" style="2" customWidth="1"/>
    <col min="15" max="15" width="14.5" style="2" bestFit="1" customWidth="1"/>
    <col min="16" max="18" width="12" style="2" customWidth="1"/>
    <col min="19" max="19" width="14.5" style="2" bestFit="1" customWidth="1"/>
    <col min="20" max="20" width="2.4140625" style="2" customWidth="1"/>
    <col min="21" max="16384" width="8.25" style="2"/>
  </cols>
  <sheetData>
    <row r="1" spans="1:19" ht="13.75" customHeight="1" x14ac:dyDescent="0.55000000000000004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3.75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3.75" customHeight="1" thickBot="1" x14ac:dyDescent="0.6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4.25" customHeight="1" thickBot="1" x14ac:dyDescent="0.6">
      <c r="A4" s="4" t="s">
        <v>1</v>
      </c>
      <c r="B4" s="4" t="s">
        <v>2</v>
      </c>
      <c r="C4" s="5" t="s">
        <v>55</v>
      </c>
      <c r="D4" s="6"/>
      <c r="E4" s="6"/>
      <c r="F4" s="5" t="s">
        <v>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8" t="s">
        <v>4</v>
      </c>
    </row>
    <row r="5" spans="1:19" ht="13.75" customHeight="1" thickBot="1" x14ac:dyDescent="0.6">
      <c r="A5" s="9"/>
      <c r="B5" s="9"/>
      <c r="C5" s="10">
        <v>1</v>
      </c>
      <c r="D5" s="10">
        <v>2</v>
      </c>
      <c r="E5" s="10">
        <v>3</v>
      </c>
      <c r="F5" s="10">
        <v>4</v>
      </c>
      <c r="G5" s="10">
        <v>5</v>
      </c>
      <c r="H5" s="10">
        <v>6</v>
      </c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 t="s">
        <v>5</v>
      </c>
      <c r="P5" s="10">
        <v>1</v>
      </c>
      <c r="Q5" s="10">
        <v>2</v>
      </c>
      <c r="R5" s="10">
        <v>3</v>
      </c>
      <c r="S5" s="11"/>
    </row>
    <row r="6" spans="1:19" ht="13.75" customHeight="1" x14ac:dyDescent="0.55000000000000004">
      <c r="A6" s="12" t="s">
        <v>6</v>
      </c>
      <c r="B6" s="13" t="s">
        <v>7</v>
      </c>
      <c r="C6" s="14">
        <f t="shared" ref="C6:R7" si="0">SUM(C12,C18,C24,C30,C36,C42,C48,C54,C65,C71,C77,C83,C89)</f>
        <v>2200716</v>
      </c>
      <c r="D6" s="14">
        <f t="shared" si="0"/>
        <v>2152338</v>
      </c>
      <c r="E6" s="14">
        <f t="shared" si="0"/>
        <v>2370174</v>
      </c>
      <c r="F6" s="14">
        <f t="shared" si="0"/>
        <v>1837998</v>
      </c>
      <c r="G6" s="14">
        <f t="shared" si="0"/>
        <v>2267924</v>
      </c>
      <c r="H6" s="14">
        <f t="shared" si="0"/>
        <v>2371000</v>
      </c>
      <c r="I6" s="14">
        <f t="shared" si="0"/>
        <v>2522742</v>
      </c>
      <c r="J6" s="14">
        <f t="shared" si="0"/>
        <v>2845302</v>
      </c>
      <c r="K6" s="14">
        <f t="shared" si="0"/>
        <v>2583918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21152112</v>
      </c>
      <c r="P6" s="14">
        <f t="shared" si="0"/>
        <v>0</v>
      </c>
      <c r="Q6" s="14">
        <f t="shared" si="0"/>
        <v>0</v>
      </c>
      <c r="R6" s="14">
        <f t="shared" si="0"/>
        <v>0</v>
      </c>
      <c r="S6" s="14">
        <f t="shared" ref="S6:S59" si="1">SUM(F6:N6,P6:R6)</f>
        <v>14428884</v>
      </c>
    </row>
    <row r="7" spans="1:19" ht="13.75" customHeight="1" x14ac:dyDescent="0.55000000000000004">
      <c r="A7" s="15"/>
      <c r="B7" s="16" t="s">
        <v>8</v>
      </c>
      <c r="C7" s="17">
        <f t="shared" si="0"/>
        <v>558733</v>
      </c>
      <c r="D7" s="17">
        <f t="shared" si="0"/>
        <v>485605</v>
      </c>
      <c r="E7" s="17">
        <f t="shared" si="0"/>
        <v>377171</v>
      </c>
      <c r="F7" s="17">
        <f t="shared" si="0"/>
        <v>233563</v>
      </c>
      <c r="G7" s="17">
        <f t="shared" si="0"/>
        <v>250572</v>
      </c>
      <c r="H7" s="17">
        <f t="shared" si="0"/>
        <v>310459</v>
      </c>
      <c r="I7" s="17">
        <f t="shared" si="0"/>
        <v>408382</v>
      </c>
      <c r="J7" s="17">
        <f t="shared" si="0"/>
        <v>428251</v>
      </c>
      <c r="K7" s="17">
        <f t="shared" si="0"/>
        <v>301793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3354529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1"/>
        <v>1933020</v>
      </c>
    </row>
    <row r="8" spans="1:19" ht="13.75" customHeight="1" thickBot="1" x14ac:dyDescent="0.6">
      <c r="A8" s="15"/>
      <c r="B8" s="18" t="s">
        <v>9</v>
      </c>
      <c r="C8" s="19">
        <f>SUM(C6:C7)</f>
        <v>2759449</v>
      </c>
      <c r="D8" s="19">
        <f>SUM(D6:D7)</f>
        <v>2637943</v>
      </c>
      <c r="E8" s="19">
        <f>SUM(E6:E7)</f>
        <v>2747345</v>
      </c>
      <c r="F8" s="20">
        <f t="shared" ref="F8:M8" si="2">SUM(F14,F20,F26,F32,F38,F44,F50,F56,F67,F73,F79,F85,F91,)</f>
        <v>2071561</v>
      </c>
      <c r="G8" s="20">
        <f t="shared" si="2"/>
        <v>2518496</v>
      </c>
      <c r="H8" s="20">
        <f t="shared" si="2"/>
        <v>2681459</v>
      </c>
      <c r="I8" s="20">
        <f t="shared" si="2"/>
        <v>2931124</v>
      </c>
      <c r="J8" s="20">
        <f t="shared" si="2"/>
        <v>3273553</v>
      </c>
      <c r="K8" s="20">
        <f t="shared" si="2"/>
        <v>2885711</v>
      </c>
      <c r="L8" s="20">
        <f t="shared" si="2"/>
        <v>0</v>
      </c>
      <c r="M8" s="20">
        <f t="shared" si="2"/>
        <v>0</v>
      </c>
      <c r="N8" s="21">
        <f>SUM(N6:N7)</f>
        <v>0</v>
      </c>
      <c r="O8" s="21">
        <f>SUM(O6:O7)</f>
        <v>24506641</v>
      </c>
      <c r="P8" s="19">
        <f>SUM(P6:P7)</f>
        <v>0</v>
      </c>
      <c r="Q8" s="19">
        <f>SUM(Q6:Q7)</f>
        <v>0</v>
      </c>
      <c r="R8" s="19">
        <f>SUM(R6:R7)</f>
        <v>0</v>
      </c>
      <c r="S8" s="20">
        <f t="shared" si="1"/>
        <v>16361904</v>
      </c>
    </row>
    <row r="9" spans="1:19" ht="13.75" customHeight="1" x14ac:dyDescent="0.55000000000000004">
      <c r="A9" s="15"/>
      <c r="B9" s="13" t="s">
        <v>10</v>
      </c>
      <c r="C9" s="22">
        <f>SUM(C15,C21,C27,C33,C39,C45,C51,,C57,C68,C74,C80,C86,C92,)</f>
        <v>10883522</v>
      </c>
      <c r="D9" s="22">
        <f>SUM(D15,D21,D27,D33,D39,D45,D51,,D57,D68,D74,D80,D86,D92,)</f>
        <v>10646410</v>
      </c>
      <c r="E9" s="22">
        <f>SUM(E15,E21,E27,E33,E39,E45,E51,,E57,E68,E74,E80,E86,E92,)</f>
        <v>11919914</v>
      </c>
      <c r="F9" s="22">
        <f t="shared" ref="F9:O9" si="3">SUM(F15,F21,F27,F33,F39,F45,F51,,F57,F68,F74,F80,F86,F92,)</f>
        <v>12257465</v>
      </c>
      <c r="G9" s="22">
        <f t="shared" si="3"/>
        <v>11937461</v>
      </c>
      <c r="H9" s="22">
        <f t="shared" si="3"/>
        <v>12411773</v>
      </c>
      <c r="I9" s="22">
        <f t="shared" si="3"/>
        <v>15902311</v>
      </c>
      <c r="J9" s="22">
        <f t="shared" si="3"/>
        <v>15032633.1</v>
      </c>
      <c r="K9" s="22">
        <f t="shared" si="3"/>
        <v>14242009</v>
      </c>
      <c r="L9" s="22">
        <f t="shared" si="3"/>
        <v>0</v>
      </c>
      <c r="M9" s="22">
        <f t="shared" si="3"/>
        <v>0</v>
      </c>
      <c r="N9" s="22">
        <f t="shared" si="3"/>
        <v>0</v>
      </c>
      <c r="O9" s="22">
        <f t="shared" si="3"/>
        <v>115233498.09999999</v>
      </c>
      <c r="P9" s="14">
        <f t="shared" ref="P9:R10" si="4">SUM(P15,P21,P27,P33,P39,P45,P51,P57,P68,P74,P80,P86,P92)</f>
        <v>0</v>
      </c>
      <c r="Q9" s="14">
        <f t="shared" si="4"/>
        <v>0</v>
      </c>
      <c r="R9" s="14">
        <f t="shared" si="4"/>
        <v>0</v>
      </c>
      <c r="S9" s="22">
        <f t="shared" si="1"/>
        <v>81783652.099999994</v>
      </c>
    </row>
    <row r="10" spans="1:19" ht="13.75" customHeight="1" x14ac:dyDescent="0.55000000000000004">
      <c r="A10" s="15"/>
      <c r="B10" s="16" t="s">
        <v>8</v>
      </c>
      <c r="C10" s="23">
        <f>SUM(C16,C22,C28,C34,C40,C46,C52,C58,C69,C75,C81,C87,C93)</f>
        <v>703309</v>
      </c>
      <c r="D10" s="23">
        <f>SUM(D16,D22,D28,D34,D40,D46,D52,D58,D69,D75,D81,D87,D93)</f>
        <v>507286</v>
      </c>
      <c r="E10" s="23">
        <f>SUM(E16,E22,E28,E34,E40,E46,E52,E58,E69,E75,E81,E87,E93)</f>
        <v>666720</v>
      </c>
      <c r="F10" s="23">
        <f t="shared" ref="F10:O10" si="5">SUM(F16,F22,F28,F34,F40,F46,F52,F58,F69,F75,F81,F87,F93)</f>
        <v>637292</v>
      </c>
      <c r="G10" s="23">
        <f t="shared" si="5"/>
        <v>709003</v>
      </c>
      <c r="H10" s="23">
        <f t="shared" si="5"/>
        <v>570917</v>
      </c>
      <c r="I10" s="23">
        <f t="shared" si="5"/>
        <v>621973</v>
      </c>
      <c r="J10" s="23">
        <f t="shared" si="5"/>
        <v>646362</v>
      </c>
      <c r="K10" s="23">
        <f t="shared" si="5"/>
        <v>648580</v>
      </c>
      <c r="L10" s="23">
        <f t="shared" si="5"/>
        <v>0</v>
      </c>
      <c r="M10" s="23">
        <f t="shared" si="5"/>
        <v>0</v>
      </c>
      <c r="N10" s="23">
        <f t="shared" si="5"/>
        <v>0</v>
      </c>
      <c r="O10" s="23">
        <f t="shared" si="5"/>
        <v>5711442</v>
      </c>
      <c r="P10" s="17">
        <f t="shared" si="4"/>
        <v>0</v>
      </c>
      <c r="Q10" s="17">
        <f t="shared" si="4"/>
        <v>0</v>
      </c>
      <c r="R10" s="17">
        <f t="shared" si="4"/>
        <v>0</v>
      </c>
      <c r="S10" s="17">
        <f t="shared" si="1"/>
        <v>3834127</v>
      </c>
    </row>
    <row r="11" spans="1:19" ht="13.75" customHeight="1" x14ac:dyDescent="0.55000000000000004">
      <c r="A11" s="24"/>
      <c r="B11" s="18" t="s">
        <v>9</v>
      </c>
      <c r="C11" s="21">
        <f>SUM(C9:C10)</f>
        <v>11586831</v>
      </c>
      <c r="D11" s="21">
        <f>SUM(D9:D10)</f>
        <v>11153696</v>
      </c>
      <c r="E11" s="21">
        <f>SUM(E9:E10)</f>
        <v>12586634</v>
      </c>
      <c r="F11" s="19">
        <f>SUM(F17,F23,F29,F35,F41,F47,F53,F59,F70,F76,F82,F88,F94,)</f>
        <v>12894757</v>
      </c>
      <c r="G11" s="19">
        <f t="shared" ref="G11:L11" si="6">SUM(G17,G23,G29,G35,G41,G47,G53,G59,G70,G76,G82,G88,G94,)</f>
        <v>12646464</v>
      </c>
      <c r="H11" s="19">
        <f t="shared" si="6"/>
        <v>12982690</v>
      </c>
      <c r="I11" s="19">
        <f t="shared" si="6"/>
        <v>16524284</v>
      </c>
      <c r="J11" s="19">
        <f t="shared" si="6"/>
        <v>15678995.1</v>
      </c>
      <c r="K11" s="19">
        <f t="shared" si="6"/>
        <v>14890589</v>
      </c>
      <c r="L11" s="19">
        <f t="shared" si="6"/>
        <v>0</v>
      </c>
      <c r="M11" s="19">
        <f>SUM(M17,M23,M29,M35,M41,M47,M53,M59,M70,M76,M82,M88,M94,)</f>
        <v>0</v>
      </c>
      <c r="N11" s="21">
        <f>SUM(N9:N10)</f>
        <v>0</v>
      </c>
      <c r="O11" s="21">
        <f>SUM(O9:O10)</f>
        <v>120944940.09999999</v>
      </c>
      <c r="P11" s="21">
        <f>SUM(P9:P10)</f>
        <v>0</v>
      </c>
      <c r="Q11" s="21">
        <f>SUM(Q9:Q10)</f>
        <v>0</v>
      </c>
      <c r="R11" s="21">
        <f>SUM(R9:R10)</f>
        <v>0</v>
      </c>
      <c r="S11" s="20">
        <f t="shared" si="1"/>
        <v>85617779.099999994</v>
      </c>
    </row>
    <row r="12" spans="1:19" ht="13.75" customHeight="1" x14ac:dyDescent="0.55000000000000004">
      <c r="A12" s="25" t="s">
        <v>11</v>
      </c>
      <c r="B12" s="13" t="s">
        <v>7</v>
      </c>
      <c r="C12" s="26">
        <v>1723767</v>
      </c>
      <c r="D12" s="26">
        <v>1675868</v>
      </c>
      <c r="E12" s="26">
        <v>1862400</v>
      </c>
      <c r="F12" s="26">
        <v>1414605</v>
      </c>
      <c r="G12" s="26">
        <v>1749334</v>
      </c>
      <c r="H12" s="26">
        <v>1812731</v>
      </c>
      <c r="I12" s="26">
        <v>1894197</v>
      </c>
      <c r="J12" s="26">
        <v>2115953</v>
      </c>
      <c r="K12" s="26">
        <v>1944395</v>
      </c>
      <c r="L12" s="26" t="s">
        <v>54</v>
      </c>
      <c r="M12" s="26" t="s">
        <v>54</v>
      </c>
      <c r="N12" s="26" t="s">
        <v>54</v>
      </c>
      <c r="O12" s="26">
        <f>SUM(C12:N12)</f>
        <v>16193250</v>
      </c>
      <c r="P12" s="26" t="s">
        <v>54</v>
      </c>
      <c r="Q12" s="26" t="s">
        <v>54</v>
      </c>
      <c r="R12" s="26" t="s">
        <v>54</v>
      </c>
      <c r="S12" s="22">
        <f t="shared" si="1"/>
        <v>10931215</v>
      </c>
    </row>
    <row r="13" spans="1:19" ht="13.75" customHeight="1" x14ac:dyDescent="0.55000000000000004">
      <c r="A13" s="27"/>
      <c r="B13" s="16" t="s">
        <v>8</v>
      </c>
      <c r="C13" s="28">
        <v>536519</v>
      </c>
      <c r="D13" s="28">
        <v>466491</v>
      </c>
      <c r="E13" s="28">
        <v>359884</v>
      </c>
      <c r="F13" s="28">
        <v>218780</v>
      </c>
      <c r="G13" s="28">
        <v>233412</v>
      </c>
      <c r="H13" s="28">
        <v>288421</v>
      </c>
      <c r="I13" s="28">
        <v>382265</v>
      </c>
      <c r="J13" s="28">
        <v>399812</v>
      </c>
      <c r="K13" s="28">
        <v>281584</v>
      </c>
      <c r="L13" s="28" t="s">
        <v>54</v>
      </c>
      <c r="M13" s="28" t="s">
        <v>54</v>
      </c>
      <c r="N13" s="28" t="s">
        <v>54</v>
      </c>
      <c r="O13" s="23">
        <f>SUM(C13:N13)</f>
        <v>3167168</v>
      </c>
      <c r="P13" s="28" t="s">
        <v>54</v>
      </c>
      <c r="Q13" s="28" t="s">
        <v>54</v>
      </c>
      <c r="R13" s="28" t="s">
        <v>54</v>
      </c>
      <c r="S13" s="17">
        <f t="shared" si="1"/>
        <v>1804274</v>
      </c>
    </row>
    <row r="14" spans="1:19" ht="13.75" customHeight="1" x14ac:dyDescent="0.55000000000000004">
      <c r="A14" s="27"/>
      <c r="B14" s="18" t="s">
        <v>9</v>
      </c>
      <c r="C14" s="21">
        <f>SUM(C12:C13)</f>
        <v>2260286</v>
      </c>
      <c r="D14" s="21">
        <f>SUM(D12:D13)</f>
        <v>2142359</v>
      </c>
      <c r="E14" s="21">
        <f>SUM(E12:E13)</f>
        <v>2222284</v>
      </c>
      <c r="F14" s="19">
        <f>SUM(F12,F13)</f>
        <v>1633385</v>
      </c>
      <c r="G14" s="19">
        <f t="shared" ref="G14:N14" si="7">SUM(G12,G13)</f>
        <v>1982746</v>
      </c>
      <c r="H14" s="19">
        <f t="shared" si="7"/>
        <v>2101152</v>
      </c>
      <c r="I14" s="19">
        <f t="shared" si="7"/>
        <v>2276462</v>
      </c>
      <c r="J14" s="19">
        <f t="shared" si="7"/>
        <v>2515765</v>
      </c>
      <c r="K14" s="19">
        <f t="shared" si="7"/>
        <v>2225979</v>
      </c>
      <c r="L14" s="19">
        <f t="shared" si="7"/>
        <v>0</v>
      </c>
      <c r="M14" s="19">
        <f t="shared" si="7"/>
        <v>0</v>
      </c>
      <c r="N14" s="19">
        <f t="shared" si="7"/>
        <v>0</v>
      </c>
      <c r="O14" s="21">
        <f>SUM(O12:O13)</f>
        <v>19360418</v>
      </c>
      <c r="P14" s="19">
        <f>SUM(P12,P13)</f>
        <v>0</v>
      </c>
      <c r="Q14" s="19">
        <f>SUM(Q12,Q13)</f>
        <v>0</v>
      </c>
      <c r="R14" s="19">
        <f>SUM(R12,R13)</f>
        <v>0</v>
      </c>
      <c r="S14" s="20">
        <f t="shared" si="1"/>
        <v>12735489</v>
      </c>
    </row>
    <row r="15" spans="1:19" ht="13.75" customHeight="1" x14ac:dyDescent="0.55000000000000004">
      <c r="A15" s="27"/>
      <c r="B15" s="13" t="s">
        <v>10</v>
      </c>
      <c r="C15" s="26">
        <v>10203426</v>
      </c>
      <c r="D15" s="26">
        <v>9967630</v>
      </c>
      <c r="E15" s="26">
        <v>11120623</v>
      </c>
      <c r="F15" s="26">
        <v>11519472</v>
      </c>
      <c r="G15" s="26">
        <v>11144813</v>
      </c>
      <c r="H15" s="26">
        <v>11433325</v>
      </c>
      <c r="I15" s="26">
        <v>14698309</v>
      </c>
      <c r="J15" s="26">
        <v>13853661</v>
      </c>
      <c r="K15" s="26">
        <v>13257537</v>
      </c>
      <c r="L15" s="26" t="s">
        <v>54</v>
      </c>
      <c r="M15" s="26" t="s">
        <v>54</v>
      </c>
      <c r="N15" s="26" t="s">
        <v>54</v>
      </c>
      <c r="O15" s="26">
        <f>SUM(C15:N15)</f>
        <v>107198796</v>
      </c>
      <c r="P15" s="26" t="s">
        <v>54</v>
      </c>
      <c r="Q15" s="26" t="s">
        <v>54</v>
      </c>
      <c r="R15" s="26" t="s">
        <v>54</v>
      </c>
      <c r="S15" s="22">
        <f t="shared" si="1"/>
        <v>75907117</v>
      </c>
    </row>
    <row r="16" spans="1:19" ht="13.75" customHeight="1" x14ac:dyDescent="0.55000000000000004">
      <c r="A16" s="27"/>
      <c r="B16" s="16" t="s">
        <v>8</v>
      </c>
      <c r="C16" s="28">
        <v>703309</v>
      </c>
      <c r="D16" s="28">
        <v>507286</v>
      </c>
      <c r="E16" s="28">
        <v>666720</v>
      </c>
      <c r="F16" s="28">
        <v>637292</v>
      </c>
      <c r="G16" s="28">
        <v>709003</v>
      </c>
      <c r="H16" s="28">
        <v>570917</v>
      </c>
      <c r="I16" s="28">
        <v>621973</v>
      </c>
      <c r="J16" s="28">
        <v>646362</v>
      </c>
      <c r="K16" s="28">
        <v>648580</v>
      </c>
      <c r="L16" s="28" t="s">
        <v>54</v>
      </c>
      <c r="M16" s="28" t="s">
        <v>54</v>
      </c>
      <c r="N16" s="28" t="s">
        <v>54</v>
      </c>
      <c r="O16" s="23">
        <f>SUM(C16:N16)</f>
        <v>5711442</v>
      </c>
      <c r="P16" s="28" t="s">
        <v>54</v>
      </c>
      <c r="Q16" s="28" t="s">
        <v>54</v>
      </c>
      <c r="R16" s="28" t="s">
        <v>54</v>
      </c>
      <c r="S16" s="17">
        <f t="shared" si="1"/>
        <v>3834127</v>
      </c>
    </row>
    <row r="17" spans="1:19" ht="13.75" customHeight="1" x14ac:dyDescent="0.55000000000000004">
      <c r="A17" s="29"/>
      <c r="B17" s="18" t="s">
        <v>9</v>
      </c>
      <c r="C17" s="21">
        <f>SUM(C15:C16)</f>
        <v>10906735</v>
      </c>
      <c r="D17" s="21">
        <f>SUM(D15:D16)</f>
        <v>10474916</v>
      </c>
      <c r="E17" s="21">
        <f>SUM(E15:E16)</f>
        <v>11787343</v>
      </c>
      <c r="F17" s="21">
        <f>SUM(F15,F16)</f>
        <v>12156764</v>
      </c>
      <c r="G17" s="21">
        <f t="shared" ref="G17:M17" si="8">SUM(G15,G16)</f>
        <v>11853816</v>
      </c>
      <c r="H17" s="21">
        <f t="shared" si="8"/>
        <v>12004242</v>
      </c>
      <c r="I17" s="21">
        <f t="shared" si="8"/>
        <v>15320282</v>
      </c>
      <c r="J17" s="21">
        <f t="shared" si="8"/>
        <v>14500023</v>
      </c>
      <c r="K17" s="21">
        <f t="shared" si="8"/>
        <v>13906117</v>
      </c>
      <c r="L17" s="21">
        <f t="shared" si="8"/>
        <v>0</v>
      </c>
      <c r="M17" s="21">
        <f t="shared" si="8"/>
        <v>0</v>
      </c>
      <c r="N17" s="21">
        <f>SUM(N15:N16)</f>
        <v>0</v>
      </c>
      <c r="O17" s="21">
        <f>SUM(O15:O16)</f>
        <v>112910238</v>
      </c>
      <c r="P17" s="21">
        <f>SUM(P15,P16)</f>
        <v>0</v>
      </c>
      <c r="Q17" s="21">
        <f>SUM(Q15,Q16)</f>
        <v>0</v>
      </c>
      <c r="R17" s="21">
        <f>SUM(R15,R16)</f>
        <v>0</v>
      </c>
      <c r="S17" s="20">
        <f t="shared" si="1"/>
        <v>79741244</v>
      </c>
    </row>
    <row r="18" spans="1:19" ht="13.75" customHeight="1" x14ac:dyDescent="0.55000000000000004">
      <c r="A18" s="25" t="s">
        <v>12</v>
      </c>
      <c r="B18" s="13" t="s">
        <v>7</v>
      </c>
      <c r="C18" s="26">
        <v>99497</v>
      </c>
      <c r="D18" s="26">
        <v>95139</v>
      </c>
      <c r="E18" s="26">
        <v>98594</v>
      </c>
      <c r="F18" s="26">
        <v>69201</v>
      </c>
      <c r="G18" s="26">
        <v>83428</v>
      </c>
      <c r="H18" s="26">
        <v>98252</v>
      </c>
      <c r="I18" s="26">
        <v>111973</v>
      </c>
      <c r="J18" s="26">
        <v>135830</v>
      </c>
      <c r="K18" s="26">
        <v>110566</v>
      </c>
      <c r="L18" s="26" t="s">
        <v>54</v>
      </c>
      <c r="M18" s="26" t="s">
        <v>54</v>
      </c>
      <c r="N18" s="26" t="s">
        <v>54</v>
      </c>
      <c r="O18" s="26">
        <f>SUM(C18:N18)</f>
        <v>902480</v>
      </c>
      <c r="P18" s="26" t="s">
        <v>54</v>
      </c>
      <c r="Q18" s="26" t="s">
        <v>54</v>
      </c>
      <c r="R18" s="26" t="s">
        <v>54</v>
      </c>
      <c r="S18" s="22">
        <f t="shared" si="1"/>
        <v>609250</v>
      </c>
    </row>
    <row r="19" spans="1:19" ht="13.75" customHeight="1" x14ac:dyDescent="0.55000000000000004">
      <c r="A19" s="27"/>
      <c r="B19" s="16" t="s">
        <v>8</v>
      </c>
      <c r="C19" s="28">
        <v>7297</v>
      </c>
      <c r="D19" s="28">
        <v>7116</v>
      </c>
      <c r="E19" s="28">
        <v>5664</v>
      </c>
      <c r="F19" s="28">
        <v>4011</v>
      </c>
      <c r="G19" s="28">
        <v>5676</v>
      </c>
      <c r="H19" s="28">
        <v>6820</v>
      </c>
      <c r="I19" s="28">
        <v>6901</v>
      </c>
      <c r="J19" s="28">
        <v>7876</v>
      </c>
      <c r="K19" s="28">
        <v>2262</v>
      </c>
      <c r="L19" s="28" t="s">
        <v>54</v>
      </c>
      <c r="M19" s="28" t="s">
        <v>54</v>
      </c>
      <c r="N19" s="28" t="s">
        <v>54</v>
      </c>
      <c r="O19" s="23">
        <f>SUM(C19:N19)</f>
        <v>53623</v>
      </c>
      <c r="P19" s="28" t="s">
        <v>54</v>
      </c>
      <c r="Q19" s="28" t="s">
        <v>54</v>
      </c>
      <c r="R19" s="28" t="s">
        <v>54</v>
      </c>
      <c r="S19" s="17">
        <f t="shared" si="1"/>
        <v>33546</v>
      </c>
    </row>
    <row r="20" spans="1:19" ht="13.75" customHeight="1" x14ac:dyDescent="0.55000000000000004">
      <c r="A20" s="27"/>
      <c r="B20" s="18" t="s">
        <v>9</v>
      </c>
      <c r="C20" s="21">
        <f>SUM(C18:C19)</f>
        <v>106794</v>
      </c>
      <c r="D20" s="21">
        <f>SUM(D18:D19)</f>
        <v>102255</v>
      </c>
      <c r="E20" s="21">
        <f>SUM(E18:E19)</f>
        <v>104258</v>
      </c>
      <c r="F20" s="19">
        <f t="shared" ref="F20:N20" si="9">SUM(F18,F19)</f>
        <v>73212</v>
      </c>
      <c r="G20" s="19">
        <f t="shared" si="9"/>
        <v>89104</v>
      </c>
      <c r="H20" s="19">
        <f t="shared" si="9"/>
        <v>105072</v>
      </c>
      <c r="I20" s="19">
        <f t="shared" si="9"/>
        <v>118874</v>
      </c>
      <c r="J20" s="19">
        <f t="shared" si="9"/>
        <v>143706</v>
      </c>
      <c r="K20" s="19">
        <f t="shared" si="9"/>
        <v>112828</v>
      </c>
      <c r="L20" s="19">
        <f t="shared" si="9"/>
        <v>0</v>
      </c>
      <c r="M20" s="19">
        <f t="shared" si="9"/>
        <v>0</v>
      </c>
      <c r="N20" s="19">
        <f t="shared" si="9"/>
        <v>0</v>
      </c>
      <c r="O20" s="21">
        <f>SUM(O18:O19)</f>
        <v>956103</v>
      </c>
      <c r="P20" s="19">
        <f>SUM(P18,P19)</f>
        <v>0</v>
      </c>
      <c r="Q20" s="19">
        <f>SUM(Q18,Q19)</f>
        <v>0</v>
      </c>
      <c r="R20" s="19">
        <f>SUM(R18,R19)</f>
        <v>0</v>
      </c>
      <c r="S20" s="20">
        <f t="shared" si="1"/>
        <v>642796</v>
      </c>
    </row>
    <row r="21" spans="1:19" ht="13.75" customHeight="1" x14ac:dyDescent="0.55000000000000004">
      <c r="A21" s="27"/>
      <c r="B21" s="13" t="s">
        <v>10</v>
      </c>
      <c r="C21" s="26">
        <v>253779</v>
      </c>
      <c r="D21" s="26">
        <v>233568</v>
      </c>
      <c r="E21" s="26">
        <v>306317</v>
      </c>
      <c r="F21" s="26">
        <v>229942</v>
      </c>
      <c r="G21" s="26">
        <v>260593</v>
      </c>
      <c r="H21" s="26">
        <v>401294</v>
      </c>
      <c r="I21" s="26">
        <v>590057</v>
      </c>
      <c r="J21" s="26">
        <v>549123</v>
      </c>
      <c r="K21" s="26">
        <v>398589</v>
      </c>
      <c r="L21" s="26" t="s">
        <v>54</v>
      </c>
      <c r="M21" s="26" t="s">
        <v>54</v>
      </c>
      <c r="N21" s="26" t="s">
        <v>54</v>
      </c>
      <c r="O21" s="26">
        <f>SUM(C21:N21)</f>
        <v>3223262</v>
      </c>
      <c r="P21" s="26" t="s">
        <v>54</v>
      </c>
      <c r="Q21" s="26" t="s">
        <v>54</v>
      </c>
      <c r="R21" s="26" t="s">
        <v>54</v>
      </c>
      <c r="S21" s="22">
        <f t="shared" si="1"/>
        <v>2429598</v>
      </c>
    </row>
    <row r="22" spans="1:19" ht="13.75" customHeight="1" x14ac:dyDescent="0.55000000000000004">
      <c r="A22" s="27"/>
      <c r="B22" s="16" t="s">
        <v>8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 t="s">
        <v>54</v>
      </c>
      <c r="M22" s="28" t="s">
        <v>54</v>
      </c>
      <c r="N22" s="28" t="s">
        <v>54</v>
      </c>
      <c r="O22" s="23">
        <f>SUM(C22:N22)</f>
        <v>0</v>
      </c>
      <c r="P22" s="28" t="s">
        <v>54</v>
      </c>
      <c r="Q22" s="28" t="s">
        <v>54</v>
      </c>
      <c r="R22" s="28" t="s">
        <v>54</v>
      </c>
      <c r="S22" s="17">
        <f t="shared" si="1"/>
        <v>0</v>
      </c>
    </row>
    <row r="23" spans="1:19" ht="13.75" customHeight="1" x14ac:dyDescent="0.55000000000000004">
      <c r="A23" s="29"/>
      <c r="B23" s="18" t="s">
        <v>9</v>
      </c>
      <c r="C23" s="21">
        <f>SUM(C21:C22)</f>
        <v>253779</v>
      </c>
      <c r="D23" s="21">
        <f>SUM(D21:D22)</f>
        <v>233568</v>
      </c>
      <c r="E23" s="21">
        <f>SUM(E21:E22)</f>
        <v>306317</v>
      </c>
      <c r="F23" s="21">
        <f t="shared" ref="F23:M23" si="10">SUM(F21,F22)</f>
        <v>229942</v>
      </c>
      <c r="G23" s="21">
        <f t="shared" si="10"/>
        <v>260593</v>
      </c>
      <c r="H23" s="21">
        <f t="shared" si="10"/>
        <v>401294</v>
      </c>
      <c r="I23" s="21">
        <f t="shared" si="10"/>
        <v>590057</v>
      </c>
      <c r="J23" s="21">
        <f t="shared" si="10"/>
        <v>549123</v>
      </c>
      <c r="K23" s="21">
        <f t="shared" si="10"/>
        <v>398589</v>
      </c>
      <c r="L23" s="21">
        <f t="shared" si="10"/>
        <v>0</v>
      </c>
      <c r="M23" s="21">
        <f t="shared" si="10"/>
        <v>0</v>
      </c>
      <c r="N23" s="21">
        <f>SUM(N21:N22)</f>
        <v>0</v>
      </c>
      <c r="O23" s="21">
        <f>SUM(O21:O22)</f>
        <v>3223262</v>
      </c>
      <c r="P23" s="21">
        <f>SUM(P21,P22)</f>
        <v>0</v>
      </c>
      <c r="Q23" s="21">
        <f>SUM(Q21,Q22)</f>
        <v>0</v>
      </c>
      <c r="R23" s="21">
        <f>SUM(R21,R22)</f>
        <v>0</v>
      </c>
      <c r="S23" s="20">
        <f t="shared" si="1"/>
        <v>2429598</v>
      </c>
    </row>
    <row r="24" spans="1:19" ht="13.75" customHeight="1" x14ac:dyDescent="0.55000000000000004">
      <c r="A24" s="25" t="s">
        <v>13</v>
      </c>
      <c r="B24" s="13" t="s">
        <v>7</v>
      </c>
      <c r="C24" s="26">
        <v>7361</v>
      </c>
      <c r="D24" s="26">
        <v>6595</v>
      </c>
      <c r="E24" s="26">
        <v>8716</v>
      </c>
      <c r="F24" s="26">
        <v>9077</v>
      </c>
      <c r="G24" s="26">
        <v>15047</v>
      </c>
      <c r="H24" s="26">
        <v>26610</v>
      </c>
      <c r="I24" s="26">
        <v>30509</v>
      </c>
      <c r="J24" s="26">
        <v>26018</v>
      </c>
      <c r="K24" s="26">
        <v>22947</v>
      </c>
      <c r="L24" s="26" t="s">
        <v>54</v>
      </c>
      <c r="M24" s="26" t="s">
        <v>54</v>
      </c>
      <c r="N24" s="26" t="s">
        <v>54</v>
      </c>
      <c r="O24" s="26">
        <f>SUM(C24:N24)</f>
        <v>152880</v>
      </c>
      <c r="P24" s="26" t="s">
        <v>54</v>
      </c>
      <c r="Q24" s="26" t="s">
        <v>54</v>
      </c>
      <c r="R24" s="26" t="s">
        <v>54</v>
      </c>
      <c r="S24" s="22">
        <f t="shared" si="1"/>
        <v>130208</v>
      </c>
    </row>
    <row r="25" spans="1:19" ht="13.75" customHeight="1" x14ac:dyDescent="0.55000000000000004">
      <c r="A25" s="27"/>
      <c r="B25" s="16" t="s">
        <v>8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 t="s">
        <v>54</v>
      </c>
      <c r="M25" s="28" t="s">
        <v>54</v>
      </c>
      <c r="N25" s="28" t="s">
        <v>54</v>
      </c>
      <c r="O25" s="23">
        <f>SUM(C25:N25)</f>
        <v>0</v>
      </c>
      <c r="P25" s="28" t="s">
        <v>54</v>
      </c>
      <c r="Q25" s="28" t="s">
        <v>54</v>
      </c>
      <c r="R25" s="28" t="s">
        <v>54</v>
      </c>
      <c r="S25" s="17">
        <f t="shared" si="1"/>
        <v>0</v>
      </c>
    </row>
    <row r="26" spans="1:19" ht="13.75" customHeight="1" x14ac:dyDescent="0.55000000000000004">
      <c r="A26" s="27"/>
      <c r="B26" s="18" t="s">
        <v>9</v>
      </c>
      <c r="C26" s="21">
        <f>SUM(C24:C25)</f>
        <v>7361</v>
      </c>
      <c r="D26" s="21">
        <f>SUM(D24:D25)</f>
        <v>6595</v>
      </c>
      <c r="E26" s="21">
        <f>SUM(E24:E25)</f>
        <v>8716</v>
      </c>
      <c r="F26" s="19">
        <f t="shared" ref="F26:N26" si="11">SUM(F24,F25)</f>
        <v>9077</v>
      </c>
      <c r="G26" s="19">
        <f t="shared" si="11"/>
        <v>15047</v>
      </c>
      <c r="H26" s="19">
        <f t="shared" si="11"/>
        <v>26610</v>
      </c>
      <c r="I26" s="19">
        <f t="shared" si="11"/>
        <v>30509</v>
      </c>
      <c r="J26" s="19">
        <f t="shared" si="11"/>
        <v>26018</v>
      </c>
      <c r="K26" s="19">
        <f t="shared" si="11"/>
        <v>22947</v>
      </c>
      <c r="L26" s="19">
        <f t="shared" si="11"/>
        <v>0</v>
      </c>
      <c r="M26" s="19">
        <f t="shared" si="11"/>
        <v>0</v>
      </c>
      <c r="N26" s="19">
        <f t="shared" si="11"/>
        <v>0</v>
      </c>
      <c r="O26" s="21">
        <f>SUM(O24:O25)</f>
        <v>152880</v>
      </c>
      <c r="P26" s="19">
        <f>SUM(P24,P25)</f>
        <v>0</v>
      </c>
      <c r="Q26" s="19">
        <f>SUM(Q24,Q25)</f>
        <v>0</v>
      </c>
      <c r="R26" s="19">
        <f>SUM(R24,R25)</f>
        <v>0</v>
      </c>
      <c r="S26" s="20">
        <f t="shared" si="1"/>
        <v>130208</v>
      </c>
    </row>
    <row r="27" spans="1:19" ht="13.75" customHeight="1" x14ac:dyDescent="0.55000000000000004">
      <c r="A27" s="27"/>
      <c r="B27" s="13" t="s">
        <v>10</v>
      </c>
      <c r="C27" s="26">
        <v>4291</v>
      </c>
      <c r="D27" s="26">
        <v>5584</v>
      </c>
      <c r="E27" s="26">
        <v>4846</v>
      </c>
      <c r="F27" s="26">
        <v>5313</v>
      </c>
      <c r="G27" s="26">
        <v>6394</v>
      </c>
      <c r="H27" s="26">
        <v>4024</v>
      </c>
      <c r="I27" s="26">
        <v>637</v>
      </c>
      <c r="J27" s="26">
        <v>1634</v>
      </c>
      <c r="K27" s="26">
        <v>753</v>
      </c>
      <c r="L27" s="26" t="s">
        <v>54</v>
      </c>
      <c r="M27" s="26" t="s">
        <v>54</v>
      </c>
      <c r="N27" s="26" t="s">
        <v>54</v>
      </c>
      <c r="O27" s="26">
        <f>SUM(C27:N27)</f>
        <v>33476</v>
      </c>
      <c r="P27" s="26" t="s">
        <v>54</v>
      </c>
      <c r="Q27" s="26" t="s">
        <v>54</v>
      </c>
      <c r="R27" s="26" t="s">
        <v>54</v>
      </c>
      <c r="S27" s="22">
        <f t="shared" si="1"/>
        <v>18755</v>
      </c>
    </row>
    <row r="28" spans="1:19" ht="13.75" customHeight="1" x14ac:dyDescent="0.55000000000000004">
      <c r="A28" s="27"/>
      <c r="B28" s="16" t="s">
        <v>8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 t="s">
        <v>54</v>
      </c>
      <c r="M28" s="28" t="s">
        <v>54</v>
      </c>
      <c r="N28" s="28" t="s">
        <v>54</v>
      </c>
      <c r="O28" s="23">
        <f>SUM(C28:N28)</f>
        <v>0</v>
      </c>
      <c r="P28" s="28" t="s">
        <v>54</v>
      </c>
      <c r="Q28" s="28" t="s">
        <v>54</v>
      </c>
      <c r="R28" s="28" t="s">
        <v>54</v>
      </c>
      <c r="S28" s="17">
        <f t="shared" si="1"/>
        <v>0</v>
      </c>
    </row>
    <row r="29" spans="1:19" ht="13.75" customHeight="1" x14ac:dyDescent="0.55000000000000004">
      <c r="A29" s="29"/>
      <c r="B29" s="18" t="s">
        <v>9</v>
      </c>
      <c r="C29" s="21">
        <f>SUM(C27:C28)</f>
        <v>4291</v>
      </c>
      <c r="D29" s="21">
        <f>SUM(D27:D28)</f>
        <v>5584</v>
      </c>
      <c r="E29" s="21">
        <f>SUM(E27:E28)</f>
        <v>4846</v>
      </c>
      <c r="F29" s="21">
        <f t="shared" ref="F29:M29" si="12">SUM(F27,F28)</f>
        <v>5313</v>
      </c>
      <c r="G29" s="21">
        <f t="shared" si="12"/>
        <v>6394</v>
      </c>
      <c r="H29" s="21">
        <f t="shared" si="12"/>
        <v>4024</v>
      </c>
      <c r="I29" s="21">
        <f t="shared" si="12"/>
        <v>637</v>
      </c>
      <c r="J29" s="21">
        <f t="shared" si="12"/>
        <v>1634</v>
      </c>
      <c r="K29" s="21">
        <f t="shared" si="12"/>
        <v>753</v>
      </c>
      <c r="L29" s="21">
        <f t="shared" si="12"/>
        <v>0</v>
      </c>
      <c r="M29" s="21">
        <f t="shared" si="12"/>
        <v>0</v>
      </c>
      <c r="N29" s="21">
        <f>SUM(N27:N28)</f>
        <v>0</v>
      </c>
      <c r="O29" s="21">
        <f>SUM(O27:O28)</f>
        <v>33476</v>
      </c>
      <c r="P29" s="21">
        <f>SUM(P27,P28)</f>
        <v>0</v>
      </c>
      <c r="Q29" s="21">
        <f>SUM(Q27,Q28)</f>
        <v>0</v>
      </c>
      <c r="R29" s="21">
        <f>SUM(R27,R28)</f>
        <v>0</v>
      </c>
      <c r="S29" s="20">
        <f t="shared" si="1"/>
        <v>18755</v>
      </c>
    </row>
    <row r="30" spans="1:19" ht="13.75" customHeight="1" x14ac:dyDescent="0.55000000000000004">
      <c r="A30" s="25" t="s">
        <v>14</v>
      </c>
      <c r="B30" s="13" t="s">
        <v>7</v>
      </c>
      <c r="C30" s="26">
        <v>58165</v>
      </c>
      <c r="D30" s="26">
        <v>57851</v>
      </c>
      <c r="E30" s="26">
        <v>59669</v>
      </c>
      <c r="F30" s="26">
        <v>49526</v>
      </c>
      <c r="G30" s="26">
        <v>62777</v>
      </c>
      <c r="H30" s="26">
        <v>64542</v>
      </c>
      <c r="I30" s="26">
        <v>75720</v>
      </c>
      <c r="J30" s="26">
        <v>90297</v>
      </c>
      <c r="K30" s="26">
        <v>83705</v>
      </c>
      <c r="L30" s="26" t="s">
        <v>54</v>
      </c>
      <c r="M30" s="26" t="s">
        <v>54</v>
      </c>
      <c r="N30" s="26" t="s">
        <v>54</v>
      </c>
      <c r="O30" s="26">
        <f>SUM(C30:N30)</f>
        <v>602252</v>
      </c>
      <c r="P30" s="26" t="s">
        <v>54</v>
      </c>
      <c r="Q30" s="26" t="s">
        <v>54</v>
      </c>
      <c r="R30" s="26" t="s">
        <v>54</v>
      </c>
      <c r="S30" s="22">
        <f t="shared" si="1"/>
        <v>426567</v>
      </c>
    </row>
    <row r="31" spans="1:19" ht="13.75" customHeight="1" x14ac:dyDescent="0.55000000000000004">
      <c r="A31" s="27"/>
      <c r="B31" s="16" t="s">
        <v>8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 t="s">
        <v>54</v>
      </c>
      <c r="M31" s="28" t="s">
        <v>54</v>
      </c>
      <c r="N31" s="28" t="s">
        <v>54</v>
      </c>
      <c r="O31" s="23">
        <f>SUM(C31:N31)</f>
        <v>0</v>
      </c>
      <c r="P31" s="28" t="s">
        <v>54</v>
      </c>
      <c r="Q31" s="28" t="s">
        <v>54</v>
      </c>
      <c r="R31" s="28" t="s">
        <v>54</v>
      </c>
      <c r="S31" s="17">
        <f t="shared" si="1"/>
        <v>0</v>
      </c>
    </row>
    <row r="32" spans="1:19" ht="13.75" customHeight="1" x14ac:dyDescent="0.55000000000000004">
      <c r="A32" s="27"/>
      <c r="B32" s="18" t="s">
        <v>9</v>
      </c>
      <c r="C32" s="21">
        <f>SUM(C30:C31)</f>
        <v>58165</v>
      </c>
      <c r="D32" s="21">
        <f>SUM(D30:D31)</f>
        <v>57851</v>
      </c>
      <c r="E32" s="21">
        <f>SUM(E30:E31)</f>
        <v>59669</v>
      </c>
      <c r="F32" s="19">
        <f t="shared" ref="F32:N32" si="13">SUM(F30,F31)</f>
        <v>49526</v>
      </c>
      <c r="G32" s="19">
        <f t="shared" si="13"/>
        <v>62777</v>
      </c>
      <c r="H32" s="19">
        <f t="shared" si="13"/>
        <v>64542</v>
      </c>
      <c r="I32" s="19">
        <f t="shared" si="13"/>
        <v>75720</v>
      </c>
      <c r="J32" s="19">
        <f t="shared" si="13"/>
        <v>90297</v>
      </c>
      <c r="K32" s="19">
        <f t="shared" si="13"/>
        <v>83705</v>
      </c>
      <c r="L32" s="19">
        <f t="shared" si="13"/>
        <v>0</v>
      </c>
      <c r="M32" s="19">
        <f t="shared" si="13"/>
        <v>0</v>
      </c>
      <c r="N32" s="19">
        <f t="shared" si="13"/>
        <v>0</v>
      </c>
      <c r="O32" s="21">
        <f>SUM(O30:O31)</f>
        <v>602252</v>
      </c>
      <c r="P32" s="19">
        <f>SUM(P30,P31)</f>
        <v>0</v>
      </c>
      <c r="Q32" s="19">
        <f>SUM(Q30,Q31)</f>
        <v>0</v>
      </c>
      <c r="R32" s="19">
        <f>SUM(R30,R31)</f>
        <v>0</v>
      </c>
      <c r="S32" s="20">
        <f t="shared" si="1"/>
        <v>426567</v>
      </c>
    </row>
    <row r="33" spans="1:19" ht="13.75" customHeight="1" x14ac:dyDescent="0.55000000000000004">
      <c r="A33" s="27"/>
      <c r="B33" s="13" t="s">
        <v>10</v>
      </c>
      <c r="C33" s="26">
        <v>99511</v>
      </c>
      <c r="D33" s="26">
        <v>87953</v>
      </c>
      <c r="E33" s="26">
        <v>100359</v>
      </c>
      <c r="F33" s="26">
        <v>117708</v>
      </c>
      <c r="G33" s="26">
        <v>138636</v>
      </c>
      <c r="H33" s="26">
        <v>127393</v>
      </c>
      <c r="I33" s="26">
        <v>135488</v>
      </c>
      <c r="J33" s="26">
        <v>170182</v>
      </c>
      <c r="K33" s="26">
        <v>125636</v>
      </c>
      <c r="L33" s="26" t="s">
        <v>54</v>
      </c>
      <c r="M33" s="26" t="s">
        <v>54</v>
      </c>
      <c r="N33" s="26" t="s">
        <v>54</v>
      </c>
      <c r="O33" s="26">
        <f>SUM(C33:N33)</f>
        <v>1102866</v>
      </c>
      <c r="P33" s="26" t="s">
        <v>54</v>
      </c>
      <c r="Q33" s="26" t="s">
        <v>54</v>
      </c>
      <c r="R33" s="26" t="s">
        <v>54</v>
      </c>
      <c r="S33" s="22">
        <f t="shared" si="1"/>
        <v>815043</v>
      </c>
    </row>
    <row r="34" spans="1:19" ht="13.75" customHeight="1" x14ac:dyDescent="0.55000000000000004">
      <c r="A34" s="27"/>
      <c r="B34" s="16" t="s">
        <v>8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 t="s">
        <v>54</v>
      </c>
      <c r="M34" s="28" t="s">
        <v>54</v>
      </c>
      <c r="N34" s="28" t="s">
        <v>54</v>
      </c>
      <c r="O34" s="23">
        <f>SUM(C34:N34)</f>
        <v>0</v>
      </c>
      <c r="P34" s="28" t="s">
        <v>54</v>
      </c>
      <c r="Q34" s="28" t="s">
        <v>54</v>
      </c>
      <c r="R34" s="28" t="s">
        <v>54</v>
      </c>
      <c r="S34" s="17">
        <f t="shared" si="1"/>
        <v>0</v>
      </c>
    </row>
    <row r="35" spans="1:19" ht="13.75" customHeight="1" x14ac:dyDescent="0.55000000000000004">
      <c r="A35" s="29"/>
      <c r="B35" s="18" t="s">
        <v>9</v>
      </c>
      <c r="C35" s="21">
        <f>SUM(C33:C34)</f>
        <v>99511</v>
      </c>
      <c r="D35" s="21">
        <f>SUM(D33:D34)</f>
        <v>87953</v>
      </c>
      <c r="E35" s="21">
        <f>SUM(E33:E34)</f>
        <v>100359</v>
      </c>
      <c r="F35" s="21">
        <f t="shared" ref="F35:M35" si="14">SUM(F33,F34)</f>
        <v>117708</v>
      </c>
      <c r="G35" s="21">
        <f t="shared" si="14"/>
        <v>138636</v>
      </c>
      <c r="H35" s="21">
        <f t="shared" si="14"/>
        <v>127393</v>
      </c>
      <c r="I35" s="21">
        <f t="shared" si="14"/>
        <v>135488</v>
      </c>
      <c r="J35" s="21">
        <f t="shared" si="14"/>
        <v>170182</v>
      </c>
      <c r="K35" s="21">
        <f t="shared" si="14"/>
        <v>125636</v>
      </c>
      <c r="L35" s="21">
        <f t="shared" si="14"/>
        <v>0</v>
      </c>
      <c r="M35" s="21">
        <f t="shared" si="14"/>
        <v>0</v>
      </c>
      <c r="N35" s="21">
        <f>SUM(N33:N34)</f>
        <v>0</v>
      </c>
      <c r="O35" s="21">
        <f>SUM(O33:O34)</f>
        <v>1102866</v>
      </c>
      <c r="P35" s="21">
        <f>SUM(P33,P34)</f>
        <v>0</v>
      </c>
      <c r="Q35" s="21">
        <f>SUM(Q33,Q34)</f>
        <v>0</v>
      </c>
      <c r="R35" s="21">
        <f>SUM(R33,R34)</f>
        <v>0</v>
      </c>
      <c r="S35" s="20">
        <f t="shared" si="1"/>
        <v>815043</v>
      </c>
    </row>
    <row r="36" spans="1:19" ht="13.75" customHeight="1" x14ac:dyDescent="0.55000000000000004">
      <c r="A36" s="25" t="s">
        <v>15</v>
      </c>
      <c r="B36" s="13" t="s">
        <v>7</v>
      </c>
      <c r="C36" s="26">
        <v>55050</v>
      </c>
      <c r="D36" s="26">
        <v>46276</v>
      </c>
      <c r="E36" s="26">
        <v>56447</v>
      </c>
      <c r="F36" s="26">
        <v>45394</v>
      </c>
      <c r="G36" s="26">
        <v>55174</v>
      </c>
      <c r="H36" s="26">
        <v>57016</v>
      </c>
      <c r="I36" s="26">
        <v>58454</v>
      </c>
      <c r="J36" s="26">
        <v>70913</v>
      </c>
      <c r="K36" s="26">
        <v>59221</v>
      </c>
      <c r="L36" s="26" t="s">
        <v>54</v>
      </c>
      <c r="M36" s="26" t="s">
        <v>54</v>
      </c>
      <c r="N36" s="26" t="s">
        <v>54</v>
      </c>
      <c r="O36" s="26">
        <f>SUM(C36:N36)</f>
        <v>503945</v>
      </c>
      <c r="P36" s="26" t="s">
        <v>54</v>
      </c>
      <c r="Q36" s="26" t="s">
        <v>54</v>
      </c>
      <c r="R36" s="26" t="s">
        <v>54</v>
      </c>
      <c r="S36" s="22">
        <f t="shared" si="1"/>
        <v>346172</v>
      </c>
    </row>
    <row r="37" spans="1:19" ht="13.75" customHeight="1" x14ac:dyDescent="0.55000000000000004">
      <c r="A37" s="27"/>
      <c r="B37" s="16" t="s">
        <v>8</v>
      </c>
      <c r="C37" s="28">
        <v>717</v>
      </c>
      <c r="D37" s="28">
        <v>851</v>
      </c>
      <c r="E37" s="28">
        <v>0</v>
      </c>
      <c r="F37" s="28">
        <v>0</v>
      </c>
      <c r="G37" s="28">
        <v>588</v>
      </c>
      <c r="H37" s="28">
        <v>1675</v>
      </c>
      <c r="I37" s="28">
        <v>2698</v>
      </c>
      <c r="J37" s="28">
        <v>3041</v>
      </c>
      <c r="K37" s="28">
        <v>2437</v>
      </c>
      <c r="L37" s="28" t="s">
        <v>54</v>
      </c>
      <c r="M37" s="28" t="s">
        <v>54</v>
      </c>
      <c r="N37" s="28" t="s">
        <v>54</v>
      </c>
      <c r="O37" s="23">
        <f>SUM(C37:N37)</f>
        <v>12007</v>
      </c>
      <c r="P37" s="28" t="s">
        <v>54</v>
      </c>
      <c r="Q37" s="28" t="s">
        <v>54</v>
      </c>
      <c r="R37" s="28" t="s">
        <v>54</v>
      </c>
      <c r="S37" s="17">
        <f t="shared" si="1"/>
        <v>10439</v>
      </c>
    </row>
    <row r="38" spans="1:19" ht="13.75" customHeight="1" x14ac:dyDescent="0.55000000000000004">
      <c r="A38" s="27"/>
      <c r="B38" s="18" t="s">
        <v>9</v>
      </c>
      <c r="C38" s="21">
        <f>SUM(C36:C37)</f>
        <v>55767</v>
      </c>
      <c r="D38" s="21">
        <f>SUM(D36:D37)</f>
        <v>47127</v>
      </c>
      <c r="E38" s="21">
        <f>SUM(E36:E37)</f>
        <v>56447</v>
      </c>
      <c r="F38" s="19">
        <f t="shared" ref="F38:N38" si="15">SUM(F36,F37)</f>
        <v>45394</v>
      </c>
      <c r="G38" s="19">
        <f t="shared" si="15"/>
        <v>55762</v>
      </c>
      <c r="H38" s="19">
        <f t="shared" si="15"/>
        <v>58691</v>
      </c>
      <c r="I38" s="19">
        <f t="shared" si="15"/>
        <v>61152</v>
      </c>
      <c r="J38" s="19">
        <f t="shared" si="15"/>
        <v>73954</v>
      </c>
      <c r="K38" s="19">
        <f t="shared" si="15"/>
        <v>61658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21">
        <f>SUM(O36:O37)</f>
        <v>515952</v>
      </c>
      <c r="P38" s="19">
        <f>SUM(P36,P37)</f>
        <v>0</v>
      </c>
      <c r="Q38" s="19">
        <f>SUM(Q36,Q37)</f>
        <v>0</v>
      </c>
      <c r="R38" s="19">
        <f>SUM(R36,R37)</f>
        <v>0</v>
      </c>
      <c r="S38" s="20">
        <f t="shared" si="1"/>
        <v>356611</v>
      </c>
    </row>
    <row r="39" spans="1:19" ht="13.5" customHeight="1" x14ac:dyDescent="0.55000000000000004">
      <c r="A39" s="27"/>
      <c r="B39" s="13" t="s">
        <v>10</v>
      </c>
      <c r="C39" s="26">
        <v>34030</v>
      </c>
      <c r="D39" s="26">
        <v>27041</v>
      </c>
      <c r="E39" s="26">
        <v>41087</v>
      </c>
      <c r="F39" s="26">
        <v>45588</v>
      </c>
      <c r="G39" s="26">
        <v>44837</v>
      </c>
      <c r="H39" s="26">
        <v>40927</v>
      </c>
      <c r="I39" s="26">
        <v>47704</v>
      </c>
      <c r="J39" s="26">
        <v>37199</v>
      </c>
      <c r="K39" s="26">
        <v>32312</v>
      </c>
      <c r="L39" s="26" t="s">
        <v>54</v>
      </c>
      <c r="M39" s="26" t="s">
        <v>54</v>
      </c>
      <c r="N39" s="26" t="s">
        <v>54</v>
      </c>
      <c r="O39" s="26">
        <f>SUM(C39:N39)</f>
        <v>350725</v>
      </c>
      <c r="P39" s="26" t="s">
        <v>54</v>
      </c>
      <c r="Q39" s="26" t="s">
        <v>54</v>
      </c>
      <c r="R39" s="26" t="s">
        <v>54</v>
      </c>
      <c r="S39" s="22">
        <f t="shared" si="1"/>
        <v>248567</v>
      </c>
    </row>
    <row r="40" spans="1:19" ht="13.75" customHeight="1" x14ac:dyDescent="0.55000000000000004">
      <c r="A40" s="27"/>
      <c r="B40" s="16" t="s">
        <v>8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 t="s">
        <v>54</v>
      </c>
      <c r="M40" s="28" t="s">
        <v>54</v>
      </c>
      <c r="N40" s="28" t="s">
        <v>54</v>
      </c>
      <c r="O40" s="23">
        <f>SUM(C40:N40)</f>
        <v>0</v>
      </c>
      <c r="P40" s="28" t="s">
        <v>54</v>
      </c>
      <c r="Q40" s="28" t="s">
        <v>54</v>
      </c>
      <c r="R40" s="28" t="s">
        <v>54</v>
      </c>
      <c r="S40" s="17">
        <f t="shared" si="1"/>
        <v>0</v>
      </c>
    </row>
    <row r="41" spans="1:19" ht="13.75" customHeight="1" x14ac:dyDescent="0.55000000000000004">
      <c r="A41" s="29"/>
      <c r="B41" s="18" t="s">
        <v>9</v>
      </c>
      <c r="C41" s="21">
        <f>SUM(C39:C40)</f>
        <v>34030</v>
      </c>
      <c r="D41" s="21">
        <f>SUM(D39:D40)</f>
        <v>27041</v>
      </c>
      <c r="E41" s="21">
        <f>SUM(E39:E40)</f>
        <v>41087</v>
      </c>
      <c r="F41" s="21">
        <f t="shared" ref="F41:M41" si="16">SUM(F39,F40)</f>
        <v>45588</v>
      </c>
      <c r="G41" s="21">
        <f t="shared" si="16"/>
        <v>44837</v>
      </c>
      <c r="H41" s="21">
        <f t="shared" si="16"/>
        <v>40927</v>
      </c>
      <c r="I41" s="21">
        <f t="shared" si="16"/>
        <v>47704</v>
      </c>
      <c r="J41" s="21">
        <f t="shared" si="16"/>
        <v>37199</v>
      </c>
      <c r="K41" s="21">
        <f t="shared" si="16"/>
        <v>32312</v>
      </c>
      <c r="L41" s="21">
        <f t="shared" si="16"/>
        <v>0</v>
      </c>
      <c r="M41" s="21">
        <f t="shared" si="16"/>
        <v>0</v>
      </c>
      <c r="N41" s="21">
        <f>SUM(N39:N40)</f>
        <v>0</v>
      </c>
      <c r="O41" s="21">
        <f>SUM(O39:O40)</f>
        <v>350725</v>
      </c>
      <c r="P41" s="21">
        <f>SUM(P39,P40)</f>
        <v>0</v>
      </c>
      <c r="Q41" s="21">
        <f>SUM(Q39,Q40)</f>
        <v>0</v>
      </c>
      <c r="R41" s="21">
        <f>SUM(R39,R40)</f>
        <v>0</v>
      </c>
      <c r="S41" s="20">
        <f t="shared" si="1"/>
        <v>248567</v>
      </c>
    </row>
    <row r="42" spans="1:19" ht="13.75" customHeight="1" x14ac:dyDescent="0.55000000000000004">
      <c r="A42" s="25" t="s">
        <v>16</v>
      </c>
      <c r="B42" s="13" t="s">
        <v>7</v>
      </c>
      <c r="C42" s="26">
        <v>140017</v>
      </c>
      <c r="D42" s="26">
        <v>128218</v>
      </c>
      <c r="E42" s="26">
        <v>148518</v>
      </c>
      <c r="F42" s="26">
        <v>133623</v>
      </c>
      <c r="G42" s="26">
        <v>148858</v>
      </c>
      <c r="H42" s="26">
        <v>148539</v>
      </c>
      <c r="I42" s="26">
        <v>166352</v>
      </c>
      <c r="J42" s="26">
        <v>191656</v>
      </c>
      <c r="K42" s="26">
        <v>172115</v>
      </c>
      <c r="L42" s="26" t="s">
        <v>54</v>
      </c>
      <c r="M42" s="26" t="s">
        <v>54</v>
      </c>
      <c r="N42" s="26" t="s">
        <v>54</v>
      </c>
      <c r="O42" s="26">
        <f>SUM(C42:N42)</f>
        <v>1377896</v>
      </c>
      <c r="P42" s="26" t="s">
        <v>54</v>
      </c>
      <c r="Q42" s="26" t="s">
        <v>54</v>
      </c>
      <c r="R42" s="26" t="s">
        <v>54</v>
      </c>
      <c r="S42" s="22">
        <f t="shared" si="1"/>
        <v>961143</v>
      </c>
    </row>
    <row r="43" spans="1:19" ht="13.75" customHeight="1" x14ac:dyDescent="0.55000000000000004">
      <c r="A43" s="27"/>
      <c r="B43" s="16" t="s">
        <v>8</v>
      </c>
      <c r="C43" s="28">
        <v>14200</v>
      </c>
      <c r="D43" s="28">
        <v>11147</v>
      </c>
      <c r="E43" s="28">
        <v>11623</v>
      </c>
      <c r="F43" s="28">
        <v>10772</v>
      </c>
      <c r="G43" s="28">
        <v>10896</v>
      </c>
      <c r="H43" s="28">
        <v>13543</v>
      </c>
      <c r="I43" s="28">
        <v>16518</v>
      </c>
      <c r="J43" s="28">
        <v>17522</v>
      </c>
      <c r="K43" s="28">
        <v>15510</v>
      </c>
      <c r="L43" s="28" t="s">
        <v>54</v>
      </c>
      <c r="M43" s="28" t="s">
        <v>54</v>
      </c>
      <c r="N43" s="28" t="s">
        <v>54</v>
      </c>
      <c r="O43" s="23">
        <f>SUM(C43:N43)</f>
        <v>121731</v>
      </c>
      <c r="P43" s="28" t="s">
        <v>54</v>
      </c>
      <c r="Q43" s="28" t="s">
        <v>54</v>
      </c>
      <c r="R43" s="28" t="s">
        <v>54</v>
      </c>
      <c r="S43" s="17">
        <f t="shared" si="1"/>
        <v>84761</v>
      </c>
    </row>
    <row r="44" spans="1:19" ht="13.75" customHeight="1" x14ac:dyDescent="0.55000000000000004">
      <c r="A44" s="27"/>
      <c r="B44" s="18" t="s">
        <v>9</v>
      </c>
      <c r="C44" s="21">
        <f>SUM(C42:C43)</f>
        <v>154217</v>
      </c>
      <c r="D44" s="21">
        <f>SUM(D42:D43)</f>
        <v>139365</v>
      </c>
      <c r="E44" s="21">
        <f>SUM(E42:E43)</f>
        <v>160141</v>
      </c>
      <c r="F44" s="19">
        <f t="shared" ref="F44:N44" si="17">SUM(F42,F43)</f>
        <v>144395</v>
      </c>
      <c r="G44" s="19">
        <f t="shared" si="17"/>
        <v>159754</v>
      </c>
      <c r="H44" s="19">
        <f t="shared" si="17"/>
        <v>162082</v>
      </c>
      <c r="I44" s="19">
        <f t="shared" si="17"/>
        <v>182870</v>
      </c>
      <c r="J44" s="19">
        <f t="shared" si="17"/>
        <v>209178</v>
      </c>
      <c r="K44" s="19">
        <f t="shared" si="17"/>
        <v>187625</v>
      </c>
      <c r="L44" s="19">
        <f t="shared" si="17"/>
        <v>0</v>
      </c>
      <c r="M44" s="19">
        <f t="shared" si="17"/>
        <v>0</v>
      </c>
      <c r="N44" s="19">
        <f t="shared" si="17"/>
        <v>0</v>
      </c>
      <c r="O44" s="21">
        <f>SUM(O42:O43)</f>
        <v>1499627</v>
      </c>
      <c r="P44" s="19">
        <f>SUM(P42,P43)</f>
        <v>0</v>
      </c>
      <c r="Q44" s="19">
        <f>SUM(Q42,Q43)</f>
        <v>0</v>
      </c>
      <c r="R44" s="19">
        <f>SUM(R42,R43)</f>
        <v>0</v>
      </c>
      <c r="S44" s="20">
        <f t="shared" si="1"/>
        <v>1045904</v>
      </c>
    </row>
    <row r="45" spans="1:19" ht="13.75" customHeight="1" x14ac:dyDescent="0.55000000000000004">
      <c r="A45" s="27"/>
      <c r="B45" s="13" t="s">
        <v>10</v>
      </c>
      <c r="C45" s="26">
        <v>243833</v>
      </c>
      <c r="D45" s="26">
        <v>244719</v>
      </c>
      <c r="E45" s="26">
        <v>269474</v>
      </c>
      <c r="F45" s="26">
        <v>268932</v>
      </c>
      <c r="G45" s="26">
        <v>285640</v>
      </c>
      <c r="H45" s="26">
        <v>331098</v>
      </c>
      <c r="I45" s="26">
        <v>340195</v>
      </c>
      <c r="J45" s="26">
        <v>325341</v>
      </c>
      <c r="K45" s="26">
        <v>326573</v>
      </c>
      <c r="L45" s="26" t="s">
        <v>54</v>
      </c>
      <c r="M45" s="26" t="s">
        <v>54</v>
      </c>
      <c r="N45" s="26" t="s">
        <v>54</v>
      </c>
      <c r="O45" s="26">
        <f>SUM(C45:N45)</f>
        <v>2635805</v>
      </c>
      <c r="P45" s="26" t="s">
        <v>54</v>
      </c>
      <c r="Q45" s="26" t="s">
        <v>54</v>
      </c>
      <c r="R45" s="26" t="s">
        <v>54</v>
      </c>
      <c r="S45" s="22">
        <f t="shared" si="1"/>
        <v>1877779</v>
      </c>
    </row>
    <row r="46" spans="1:19" ht="13.75" customHeight="1" x14ac:dyDescent="0.55000000000000004">
      <c r="A46" s="27"/>
      <c r="B46" s="16" t="s">
        <v>8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 t="s">
        <v>54</v>
      </c>
      <c r="M46" s="28" t="s">
        <v>54</v>
      </c>
      <c r="N46" s="28" t="s">
        <v>54</v>
      </c>
      <c r="O46" s="23">
        <f>SUM(C46:N46)</f>
        <v>0</v>
      </c>
      <c r="P46" s="28" t="s">
        <v>54</v>
      </c>
      <c r="Q46" s="28" t="s">
        <v>54</v>
      </c>
      <c r="R46" s="28" t="s">
        <v>54</v>
      </c>
      <c r="S46" s="17">
        <f t="shared" si="1"/>
        <v>0</v>
      </c>
    </row>
    <row r="47" spans="1:19" ht="13.75" customHeight="1" x14ac:dyDescent="0.55000000000000004">
      <c r="A47" s="29"/>
      <c r="B47" s="18" t="s">
        <v>9</v>
      </c>
      <c r="C47" s="21">
        <f>SUM(C45:C46)</f>
        <v>243833</v>
      </c>
      <c r="D47" s="21">
        <f>SUM(D45:D46)</f>
        <v>244719</v>
      </c>
      <c r="E47" s="21">
        <f>SUM(E45:E46)</f>
        <v>269474</v>
      </c>
      <c r="F47" s="21">
        <f t="shared" ref="F47:M47" si="18">SUM(F45,F46)</f>
        <v>268932</v>
      </c>
      <c r="G47" s="21">
        <f t="shared" si="18"/>
        <v>285640</v>
      </c>
      <c r="H47" s="21">
        <f t="shared" si="18"/>
        <v>331098</v>
      </c>
      <c r="I47" s="21">
        <f t="shared" si="18"/>
        <v>340195</v>
      </c>
      <c r="J47" s="21">
        <f t="shared" si="18"/>
        <v>325341</v>
      </c>
      <c r="K47" s="21">
        <f t="shared" si="18"/>
        <v>326573</v>
      </c>
      <c r="L47" s="21">
        <f t="shared" si="18"/>
        <v>0</v>
      </c>
      <c r="M47" s="21">
        <f t="shared" si="18"/>
        <v>0</v>
      </c>
      <c r="N47" s="21">
        <f>SUM(N45:N46)</f>
        <v>0</v>
      </c>
      <c r="O47" s="21">
        <f>SUM(O45:O46)</f>
        <v>2635805</v>
      </c>
      <c r="P47" s="21">
        <f>SUM(P45,P46)</f>
        <v>0</v>
      </c>
      <c r="Q47" s="21">
        <f>SUM(Q45,Q46)</f>
        <v>0</v>
      </c>
      <c r="R47" s="21">
        <f>SUM(R45,R46)</f>
        <v>0</v>
      </c>
      <c r="S47" s="20">
        <f t="shared" si="1"/>
        <v>1877779</v>
      </c>
    </row>
    <row r="48" spans="1:19" ht="13.75" customHeight="1" x14ac:dyDescent="0.55000000000000004">
      <c r="A48" s="25" t="s">
        <v>17</v>
      </c>
      <c r="B48" s="13" t="s">
        <v>7</v>
      </c>
      <c r="C48" s="26">
        <v>1812</v>
      </c>
      <c r="D48" s="26">
        <v>1623</v>
      </c>
      <c r="E48" s="26">
        <v>2207</v>
      </c>
      <c r="F48" s="26">
        <v>2125</v>
      </c>
      <c r="G48" s="26">
        <v>3468</v>
      </c>
      <c r="H48" s="26">
        <v>11966</v>
      </c>
      <c r="I48" s="26">
        <v>10103</v>
      </c>
      <c r="J48" s="26">
        <v>11653</v>
      </c>
      <c r="K48" s="26">
        <v>8545</v>
      </c>
      <c r="L48" s="26" t="s">
        <v>54</v>
      </c>
      <c r="M48" s="26" t="s">
        <v>54</v>
      </c>
      <c r="N48" s="26" t="s">
        <v>54</v>
      </c>
      <c r="O48" s="26">
        <f>SUM(C48:N48)</f>
        <v>53502</v>
      </c>
      <c r="P48" s="26" t="s">
        <v>54</v>
      </c>
      <c r="Q48" s="26" t="s">
        <v>54</v>
      </c>
      <c r="R48" s="26" t="s">
        <v>54</v>
      </c>
      <c r="S48" s="22">
        <f t="shared" si="1"/>
        <v>47860</v>
      </c>
    </row>
    <row r="49" spans="1:19" ht="13.75" customHeight="1" x14ac:dyDescent="0.55000000000000004">
      <c r="A49" s="27"/>
      <c r="B49" s="16" t="s">
        <v>8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 t="s">
        <v>54</v>
      </c>
      <c r="M49" s="28" t="s">
        <v>54</v>
      </c>
      <c r="N49" s="28" t="s">
        <v>54</v>
      </c>
      <c r="O49" s="23">
        <f>SUM(C49:N49)</f>
        <v>0</v>
      </c>
      <c r="P49" s="28" t="s">
        <v>54</v>
      </c>
      <c r="Q49" s="28" t="s">
        <v>54</v>
      </c>
      <c r="R49" s="28" t="s">
        <v>54</v>
      </c>
      <c r="S49" s="17">
        <f t="shared" si="1"/>
        <v>0</v>
      </c>
    </row>
    <row r="50" spans="1:19" ht="13.75" customHeight="1" x14ac:dyDescent="0.55000000000000004">
      <c r="A50" s="27"/>
      <c r="B50" s="18" t="s">
        <v>9</v>
      </c>
      <c r="C50" s="21">
        <f>SUM(C48:C49)</f>
        <v>1812</v>
      </c>
      <c r="D50" s="21">
        <f>SUM(D48:D49)</f>
        <v>1623</v>
      </c>
      <c r="E50" s="21">
        <f>SUM(E48:E49)</f>
        <v>2207</v>
      </c>
      <c r="F50" s="19">
        <f t="shared" ref="F50:N50" si="19">SUM(F48,F49)</f>
        <v>2125</v>
      </c>
      <c r="G50" s="19">
        <f t="shared" si="19"/>
        <v>3468</v>
      </c>
      <c r="H50" s="19">
        <f t="shared" si="19"/>
        <v>11966</v>
      </c>
      <c r="I50" s="19">
        <f t="shared" si="19"/>
        <v>10103</v>
      </c>
      <c r="J50" s="19">
        <f t="shared" si="19"/>
        <v>11653</v>
      </c>
      <c r="K50" s="19">
        <f t="shared" si="19"/>
        <v>8545</v>
      </c>
      <c r="L50" s="19">
        <f t="shared" si="19"/>
        <v>0</v>
      </c>
      <c r="M50" s="19">
        <f t="shared" si="19"/>
        <v>0</v>
      </c>
      <c r="N50" s="19">
        <f t="shared" si="19"/>
        <v>0</v>
      </c>
      <c r="O50" s="21">
        <f>SUM(O48:O49)</f>
        <v>53502</v>
      </c>
      <c r="P50" s="19">
        <f>SUM(P48,P49)</f>
        <v>0</v>
      </c>
      <c r="Q50" s="19">
        <f>SUM(Q48,Q49)</f>
        <v>0</v>
      </c>
      <c r="R50" s="19">
        <f>SUM(R48,R49)</f>
        <v>0</v>
      </c>
      <c r="S50" s="20">
        <f t="shared" si="1"/>
        <v>47860</v>
      </c>
    </row>
    <row r="51" spans="1:19" ht="13.75" customHeight="1" x14ac:dyDescent="0.55000000000000004">
      <c r="A51" s="27"/>
      <c r="B51" s="13" t="s">
        <v>10</v>
      </c>
      <c r="C51" s="26">
        <v>39</v>
      </c>
      <c r="D51" s="26">
        <v>0</v>
      </c>
      <c r="E51" s="26">
        <v>0</v>
      </c>
      <c r="F51" s="26">
        <v>0</v>
      </c>
      <c r="G51" s="26">
        <v>0</v>
      </c>
      <c r="H51" s="26">
        <v>334</v>
      </c>
      <c r="I51" s="26">
        <v>96</v>
      </c>
      <c r="J51" s="26">
        <v>282.10000000000002</v>
      </c>
      <c r="K51" s="26">
        <v>169</v>
      </c>
      <c r="L51" s="26" t="s">
        <v>54</v>
      </c>
      <c r="M51" s="26" t="s">
        <v>54</v>
      </c>
      <c r="N51" s="26" t="s">
        <v>54</v>
      </c>
      <c r="O51" s="26">
        <f>SUM(C51:N51)</f>
        <v>920.1</v>
      </c>
      <c r="P51" s="26" t="s">
        <v>54</v>
      </c>
      <c r="Q51" s="26" t="s">
        <v>54</v>
      </c>
      <c r="R51" s="26" t="s">
        <v>54</v>
      </c>
      <c r="S51" s="22">
        <f t="shared" si="1"/>
        <v>881.1</v>
      </c>
    </row>
    <row r="52" spans="1:19" ht="13.75" customHeight="1" x14ac:dyDescent="0.55000000000000004">
      <c r="A52" s="27"/>
      <c r="B52" s="16" t="s">
        <v>8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 t="s">
        <v>54</v>
      </c>
      <c r="M52" s="28" t="s">
        <v>54</v>
      </c>
      <c r="N52" s="28" t="s">
        <v>54</v>
      </c>
      <c r="O52" s="23">
        <f>SUM(C52:N52)</f>
        <v>0</v>
      </c>
      <c r="P52" s="28" t="s">
        <v>54</v>
      </c>
      <c r="Q52" s="28" t="s">
        <v>54</v>
      </c>
      <c r="R52" s="28" t="s">
        <v>54</v>
      </c>
      <c r="S52" s="17">
        <f t="shared" si="1"/>
        <v>0</v>
      </c>
    </row>
    <row r="53" spans="1:19" ht="13.75" customHeight="1" x14ac:dyDescent="0.55000000000000004">
      <c r="A53" s="29"/>
      <c r="B53" s="18" t="s">
        <v>9</v>
      </c>
      <c r="C53" s="21">
        <f>SUM(C51:C52)</f>
        <v>39</v>
      </c>
      <c r="D53" s="21">
        <f>SUM(D51:D52)</f>
        <v>0</v>
      </c>
      <c r="E53" s="21">
        <f>SUM(E51:E52)</f>
        <v>0</v>
      </c>
      <c r="F53" s="21">
        <f t="shared" ref="F53:M53" si="20">SUM(F51,F52)</f>
        <v>0</v>
      </c>
      <c r="G53" s="21">
        <f t="shared" si="20"/>
        <v>0</v>
      </c>
      <c r="H53" s="21">
        <f t="shared" si="20"/>
        <v>334</v>
      </c>
      <c r="I53" s="21">
        <f t="shared" si="20"/>
        <v>96</v>
      </c>
      <c r="J53" s="21">
        <f t="shared" si="20"/>
        <v>282.10000000000002</v>
      </c>
      <c r="K53" s="21">
        <f t="shared" si="20"/>
        <v>169</v>
      </c>
      <c r="L53" s="21">
        <f t="shared" si="20"/>
        <v>0</v>
      </c>
      <c r="M53" s="21">
        <f t="shared" si="20"/>
        <v>0</v>
      </c>
      <c r="N53" s="21">
        <f>SUM(N51:N52)</f>
        <v>0</v>
      </c>
      <c r="O53" s="21">
        <f>SUM(O51:O52)</f>
        <v>920.1</v>
      </c>
      <c r="P53" s="21">
        <f>SUM(P51,P52)</f>
        <v>0</v>
      </c>
      <c r="Q53" s="21">
        <f>SUM(Q51,Q52)</f>
        <v>0</v>
      </c>
      <c r="R53" s="21">
        <f>SUM(R51,R52)</f>
        <v>0</v>
      </c>
      <c r="S53" s="20">
        <f t="shared" si="1"/>
        <v>881.1</v>
      </c>
    </row>
    <row r="54" spans="1:19" ht="13.75" customHeight="1" x14ac:dyDescent="0.55000000000000004">
      <c r="A54" s="30" t="s">
        <v>18</v>
      </c>
      <c r="B54" s="13" t="s">
        <v>7</v>
      </c>
      <c r="C54" s="26"/>
      <c r="D54" s="26"/>
      <c r="E54" s="26"/>
      <c r="F54" s="22"/>
      <c r="G54" s="22"/>
      <c r="H54" s="22"/>
      <c r="I54" s="22"/>
      <c r="J54" s="22"/>
      <c r="K54" s="22"/>
      <c r="L54" s="22"/>
      <c r="M54" s="22"/>
      <c r="N54" s="22"/>
      <c r="O54" s="26">
        <f>SUM(C54:N54)</f>
        <v>0</v>
      </c>
      <c r="P54" s="26"/>
      <c r="Q54" s="26"/>
      <c r="R54" s="26"/>
      <c r="S54" s="22">
        <f t="shared" si="1"/>
        <v>0</v>
      </c>
    </row>
    <row r="55" spans="1:19" ht="13.75" customHeight="1" x14ac:dyDescent="0.55000000000000004">
      <c r="A55" s="31"/>
      <c r="B55" s="16" t="s">
        <v>8</v>
      </c>
      <c r="C55" s="23"/>
      <c r="D55" s="23"/>
      <c r="E55" s="23"/>
      <c r="F55" s="17"/>
      <c r="G55" s="17"/>
      <c r="H55" s="17"/>
      <c r="I55" s="17"/>
      <c r="J55" s="17"/>
      <c r="K55" s="17"/>
      <c r="L55" s="17"/>
      <c r="M55" s="17"/>
      <c r="N55" s="17"/>
      <c r="O55" s="23">
        <f>SUM(C55:N55)</f>
        <v>0</v>
      </c>
      <c r="P55" s="23"/>
      <c r="Q55" s="23"/>
      <c r="R55" s="23"/>
      <c r="S55" s="17">
        <f t="shared" si="1"/>
        <v>0</v>
      </c>
    </row>
    <row r="56" spans="1:19" ht="13.75" customHeight="1" x14ac:dyDescent="0.55000000000000004">
      <c r="A56" s="31"/>
      <c r="B56" s="18" t="s">
        <v>9</v>
      </c>
      <c r="C56" s="21">
        <f t="shared" ref="C56:R56" si="21">SUM(C54:C55)</f>
        <v>0</v>
      </c>
      <c r="D56" s="21">
        <f t="shared" si="21"/>
        <v>0</v>
      </c>
      <c r="E56" s="21">
        <f t="shared" si="21"/>
        <v>0</v>
      </c>
      <c r="F56" s="19">
        <f t="shared" si="21"/>
        <v>0</v>
      </c>
      <c r="G56" s="19">
        <f t="shared" si="21"/>
        <v>0</v>
      </c>
      <c r="H56" s="19">
        <f t="shared" si="21"/>
        <v>0</v>
      </c>
      <c r="I56" s="19">
        <f t="shared" si="21"/>
        <v>0</v>
      </c>
      <c r="J56" s="19">
        <f t="shared" si="21"/>
        <v>0</v>
      </c>
      <c r="K56" s="19">
        <f t="shared" si="21"/>
        <v>0</v>
      </c>
      <c r="L56" s="19">
        <f t="shared" si="21"/>
        <v>0</v>
      </c>
      <c r="M56" s="19">
        <f t="shared" si="21"/>
        <v>0</v>
      </c>
      <c r="N56" s="19">
        <f t="shared" si="21"/>
        <v>0</v>
      </c>
      <c r="O56" s="21">
        <f t="shared" si="21"/>
        <v>0</v>
      </c>
      <c r="P56" s="21">
        <f t="shared" si="21"/>
        <v>0</v>
      </c>
      <c r="Q56" s="21">
        <f t="shared" si="21"/>
        <v>0</v>
      </c>
      <c r="R56" s="21">
        <f t="shared" si="21"/>
        <v>0</v>
      </c>
      <c r="S56" s="20">
        <f t="shared" si="1"/>
        <v>0</v>
      </c>
    </row>
    <row r="57" spans="1:19" ht="13.75" customHeight="1" x14ac:dyDescent="0.55000000000000004">
      <c r="A57" s="31"/>
      <c r="B57" s="13" t="s">
        <v>10</v>
      </c>
      <c r="C57" s="26"/>
      <c r="D57" s="26"/>
      <c r="E57" s="26"/>
      <c r="F57" s="22"/>
      <c r="G57" s="22"/>
      <c r="H57" s="22"/>
      <c r="I57" s="22"/>
      <c r="J57" s="22"/>
      <c r="K57" s="22"/>
      <c r="L57" s="22"/>
      <c r="M57" s="22"/>
      <c r="N57" s="22"/>
      <c r="O57" s="26">
        <f>SUM(C57:N57)</f>
        <v>0</v>
      </c>
      <c r="P57" s="26"/>
      <c r="Q57" s="26"/>
      <c r="R57" s="26"/>
      <c r="S57" s="22">
        <f t="shared" si="1"/>
        <v>0</v>
      </c>
    </row>
    <row r="58" spans="1:19" ht="13.75" customHeight="1" x14ac:dyDescent="0.55000000000000004">
      <c r="A58" s="31"/>
      <c r="B58" s="16" t="s">
        <v>8</v>
      </c>
      <c r="C58" s="23"/>
      <c r="D58" s="23"/>
      <c r="E58" s="23"/>
      <c r="F58" s="17"/>
      <c r="G58" s="17"/>
      <c r="H58" s="17"/>
      <c r="I58" s="17"/>
      <c r="J58" s="17"/>
      <c r="K58" s="17"/>
      <c r="L58" s="17"/>
      <c r="M58" s="17"/>
      <c r="N58" s="17"/>
      <c r="O58" s="23">
        <f>SUM(C58:N58)</f>
        <v>0</v>
      </c>
      <c r="P58" s="23"/>
      <c r="Q58" s="23"/>
      <c r="R58" s="23"/>
      <c r="S58" s="17">
        <f t="shared" si="1"/>
        <v>0</v>
      </c>
    </row>
    <row r="59" spans="1:19" ht="13.75" customHeight="1" thickBot="1" x14ac:dyDescent="0.6">
      <c r="A59" s="32"/>
      <c r="B59" s="18" t="s">
        <v>9</v>
      </c>
      <c r="C59" s="33">
        <f t="shared" ref="C59:R59" si="22">SUM(C57:C58)</f>
        <v>0</v>
      </c>
      <c r="D59" s="33">
        <f t="shared" si="22"/>
        <v>0</v>
      </c>
      <c r="E59" s="33">
        <f t="shared" si="22"/>
        <v>0</v>
      </c>
      <c r="F59" s="34">
        <f t="shared" si="22"/>
        <v>0</v>
      </c>
      <c r="G59" s="34">
        <f t="shared" si="22"/>
        <v>0</v>
      </c>
      <c r="H59" s="34">
        <f t="shared" si="22"/>
        <v>0</v>
      </c>
      <c r="I59" s="34">
        <f t="shared" si="22"/>
        <v>0</v>
      </c>
      <c r="J59" s="34">
        <f t="shared" si="22"/>
        <v>0</v>
      </c>
      <c r="K59" s="34">
        <f t="shared" si="22"/>
        <v>0</v>
      </c>
      <c r="L59" s="34">
        <f t="shared" si="22"/>
        <v>0</v>
      </c>
      <c r="M59" s="34">
        <f t="shared" si="22"/>
        <v>0</v>
      </c>
      <c r="N59" s="34">
        <f t="shared" si="22"/>
        <v>0</v>
      </c>
      <c r="O59" s="33">
        <f t="shared" si="22"/>
        <v>0</v>
      </c>
      <c r="P59" s="33">
        <f t="shared" si="22"/>
        <v>0</v>
      </c>
      <c r="Q59" s="33">
        <f t="shared" si="22"/>
        <v>0</v>
      </c>
      <c r="R59" s="33">
        <f t="shared" si="22"/>
        <v>0</v>
      </c>
      <c r="S59" s="34">
        <f t="shared" si="1"/>
        <v>0</v>
      </c>
    </row>
    <row r="60" spans="1:19" ht="13.75" customHeight="1" x14ac:dyDescent="0.55000000000000004">
      <c r="A60" s="1" t="s">
        <v>56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3.75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3.75" customHeight="1" thickBot="1" x14ac:dyDescent="0.6">
      <c r="A62" s="3" t="s">
        <v>0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13.75" customHeight="1" thickBot="1" x14ac:dyDescent="0.6">
      <c r="A63" s="8" t="s">
        <v>1</v>
      </c>
      <c r="B63" s="8" t="s">
        <v>2</v>
      </c>
      <c r="C63" s="5" t="s">
        <v>55</v>
      </c>
      <c r="D63" s="6"/>
      <c r="E63" s="6"/>
      <c r="F63" s="5" t="s">
        <v>3</v>
      </c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7"/>
      <c r="S63" s="8" t="s">
        <v>4</v>
      </c>
    </row>
    <row r="64" spans="1:19" ht="13.75" customHeight="1" thickBot="1" x14ac:dyDescent="0.6">
      <c r="A64" s="11"/>
      <c r="B64" s="11"/>
      <c r="C64" s="10">
        <v>1</v>
      </c>
      <c r="D64" s="10">
        <v>2</v>
      </c>
      <c r="E64" s="10">
        <v>3</v>
      </c>
      <c r="F64" s="10">
        <v>4</v>
      </c>
      <c r="G64" s="10">
        <v>5</v>
      </c>
      <c r="H64" s="10">
        <v>6</v>
      </c>
      <c r="I64" s="10">
        <v>7</v>
      </c>
      <c r="J64" s="10">
        <v>8</v>
      </c>
      <c r="K64" s="10">
        <v>9</v>
      </c>
      <c r="L64" s="10">
        <v>10</v>
      </c>
      <c r="M64" s="10">
        <v>11</v>
      </c>
      <c r="N64" s="10">
        <v>12</v>
      </c>
      <c r="O64" s="10" t="s">
        <v>5</v>
      </c>
      <c r="P64" s="10">
        <v>1</v>
      </c>
      <c r="Q64" s="10">
        <v>2</v>
      </c>
      <c r="R64" s="10">
        <v>3</v>
      </c>
      <c r="S64" s="11"/>
    </row>
    <row r="65" spans="1:19" ht="13.75" customHeight="1" x14ac:dyDescent="0.55000000000000004">
      <c r="A65" s="35" t="s">
        <v>19</v>
      </c>
      <c r="B65" s="13" t="s">
        <v>7</v>
      </c>
      <c r="C65" s="26">
        <v>920</v>
      </c>
      <c r="D65" s="26">
        <v>830</v>
      </c>
      <c r="E65" s="26">
        <v>1278</v>
      </c>
      <c r="F65" s="26">
        <v>1032</v>
      </c>
      <c r="G65" s="26">
        <v>1407</v>
      </c>
      <c r="H65" s="26">
        <v>1097</v>
      </c>
      <c r="I65" s="26">
        <v>1655</v>
      </c>
      <c r="J65" s="26">
        <v>1820</v>
      </c>
      <c r="K65" s="26">
        <v>1583</v>
      </c>
      <c r="L65" s="26" t="s">
        <v>54</v>
      </c>
      <c r="M65" s="26" t="s">
        <v>54</v>
      </c>
      <c r="N65" s="26" t="s">
        <v>54</v>
      </c>
      <c r="O65" s="26">
        <f>SUM(C65:N65)</f>
        <v>11622</v>
      </c>
      <c r="P65" s="26" t="s">
        <v>54</v>
      </c>
      <c r="Q65" s="26" t="s">
        <v>54</v>
      </c>
      <c r="R65" s="26" t="s">
        <v>54</v>
      </c>
      <c r="S65" s="22">
        <f t="shared" ref="S65:S94" si="23">SUM(F65:N65,P65:R65)</f>
        <v>8594</v>
      </c>
    </row>
    <row r="66" spans="1:19" ht="13.75" customHeight="1" x14ac:dyDescent="0.55000000000000004">
      <c r="A66" s="36"/>
      <c r="B66" s="16" t="s">
        <v>8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 t="s">
        <v>54</v>
      </c>
      <c r="M66" s="28" t="s">
        <v>54</v>
      </c>
      <c r="N66" s="28" t="s">
        <v>54</v>
      </c>
      <c r="O66" s="23">
        <f>SUM(C66:N66)</f>
        <v>0</v>
      </c>
      <c r="P66" s="28" t="s">
        <v>54</v>
      </c>
      <c r="Q66" s="28" t="s">
        <v>54</v>
      </c>
      <c r="R66" s="28" t="s">
        <v>54</v>
      </c>
      <c r="S66" s="17">
        <f t="shared" si="23"/>
        <v>0</v>
      </c>
    </row>
    <row r="67" spans="1:19" ht="13.75" customHeight="1" x14ac:dyDescent="0.55000000000000004">
      <c r="A67" s="36"/>
      <c r="B67" s="18" t="s">
        <v>9</v>
      </c>
      <c r="C67" s="21">
        <f>SUM(C65:C66)</f>
        <v>920</v>
      </c>
      <c r="D67" s="21">
        <f>SUM(D65:D66)</f>
        <v>830</v>
      </c>
      <c r="E67" s="21">
        <f>SUM(E65:E66)</f>
        <v>1278</v>
      </c>
      <c r="F67" s="19">
        <f t="shared" ref="F67:N67" si="24">SUM(F65,F66)</f>
        <v>1032</v>
      </c>
      <c r="G67" s="19">
        <f t="shared" si="24"/>
        <v>1407</v>
      </c>
      <c r="H67" s="19">
        <f t="shared" si="24"/>
        <v>1097</v>
      </c>
      <c r="I67" s="19">
        <f t="shared" si="24"/>
        <v>1655</v>
      </c>
      <c r="J67" s="19">
        <f t="shared" si="24"/>
        <v>1820</v>
      </c>
      <c r="K67" s="19">
        <f t="shared" si="24"/>
        <v>1583</v>
      </c>
      <c r="L67" s="19">
        <f t="shared" si="24"/>
        <v>0</v>
      </c>
      <c r="M67" s="19">
        <f t="shared" si="24"/>
        <v>0</v>
      </c>
      <c r="N67" s="19">
        <f t="shared" si="24"/>
        <v>0</v>
      </c>
      <c r="O67" s="21">
        <f>SUM(O65:O66)</f>
        <v>11622</v>
      </c>
      <c r="P67" s="19">
        <f>SUM(P65,P66)</f>
        <v>0</v>
      </c>
      <c r="Q67" s="19">
        <f>SUM(Q65,Q66)</f>
        <v>0</v>
      </c>
      <c r="R67" s="19">
        <f>SUM(R65,R66)</f>
        <v>0</v>
      </c>
      <c r="S67" s="20">
        <f t="shared" si="23"/>
        <v>8594</v>
      </c>
    </row>
    <row r="68" spans="1:19" ht="13.75" customHeight="1" x14ac:dyDescent="0.55000000000000004">
      <c r="A68" s="36"/>
      <c r="B68" s="13" t="s">
        <v>10</v>
      </c>
      <c r="C68" s="26">
        <v>398</v>
      </c>
      <c r="D68" s="26">
        <v>300</v>
      </c>
      <c r="E68" s="26">
        <v>293</v>
      </c>
      <c r="F68" s="26">
        <v>273</v>
      </c>
      <c r="G68" s="26">
        <v>67</v>
      </c>
      <c r="H68" s="26">
        <v>99</v>
      </c>
      <c r="I68" s="26">
        <v>246</v>
      </c>
      <c r="J68" s="26">
        <v>96</v>
      </c>
      <c r="K68" s="26">
        <v>55</v>
      </c>
      <c r="L68" s="26" t="s">
        <v>54</v>
      </c>
      <c r="M68" s="26" t="s">
        <v>54</v>
      </c>
      <c r="N68" s="26" t="s">
        <v>54</v>
      </c>
      <c r="O68" s="26">
        <f>SUM(C68:N68)</f>
        <v>1827</v>
      </c>
      <c r="P68" s="26" t="s">
        <v>54</v>
      </c>
      <c r="Q68" s="26" t="s">
        <v>54</v>
      </c>
      <c r="R68" s="26" t="s">
        <v>54</v>
      </c>
      <c r="S68" s="22">
        <f t="shared" si="23"/>
        <v>836</v>
      </c>
    </row>
    <row r="69" spans="1:19" ht="13.75" customHeight="1" x14ac:dyDescent="0.55000000000000004">
      <c r="A69" s="36"/>
      <c r="B69" s="16" t="s">
        <v>8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 t="s">
        <v>54</v>
      </c>
      <c r="M69" s="28" t="s">
        <v>54</v>
      </c>
      <c r="N69" s="28" t="s">
        <v>54</v>
      </c>
      <c r="O69" s="23">
        <f>SUM(C69:N69)</f>
        <v>0</v>
      </c>
      <c r="P69" s="28" t="s">
        <v>54</v>
      </c>
      <c r="Q69" s="28" t="s">
        <v>54</v>
      </c>
      <c r="R69" s="28" t="s">
        <v>54</v>
      </c>
      <c r="S69" s="17">
        <f t="shared" si="23"/>
        <v>0</v>
      </c>
    </row>
    <row r="70" spans="1:19" ht="13.75" customHeight="1" x14ac:dyDescent="0.55000000000000004">
      <c r="A70" s="37"/>
      <c r="B70" s="18" t="s">
        <v>9</v>
      </c>
      <c r="C70" s="21">
        <f>SUM(C68:C69)</f>
        <v>398</v>
      </c>
      <c r="D70" s="21">
        <f>SUM(D68:D69)</f>
        <v>300</v>
      </c>
      <c r="E70" s="21">
        <f>SUM(E68:E69)</f>
        <v>293</v>
      </c>
      <c r="F70" s="21">
        <f t="shared" ref="F70:M70" si="25">SUM(F68,F69)</f>
        <v>273</v>
      </c>
      <c r="G70" s="21">
        <f t="shared" si="25"/>
        <v>67</v>
      </c>
      <c r="H70" s="21">
        <f t="shared" si="25"/>
        <v>99</v>
      </c>
      <c r="I70" s="21">
        <f t="shared" si="25"/>
        <v>246</v>
      </c>
      <c r="J70" s="21">
        <f t="shared" si="25"/>
        <v>96</v>
      </c>
      <c r="K70" s="21">
        <f t="shared" si="25"/>
        <v>55</v>
      </c>
      <c r="L70" s="21">
        <f t="shared" si="25"/>
        <v>0</v>
      </c>
      <c r="M70" s="21">
        <f t="shared" si="25"/>
        <v>0</v>
      </c>
      <c r="N70" s="21">
        <f>SUM(N68:N69)</f>
        <v>0</v>
      </c>
      <c r="O70" s="21">
        <f>SUM(O68:O69)</f>
        <v>1827</v>
      </c>
      <c r="P70" s="21">
        <f>SUM(P68,P69)</f>
        <v>0</v>
      </c>
      <c r="Q70" s="21">
        <f>SUM(Q68,Q69)</f>
        <v>0</v>
      </c>
      <c r="R70" s="21">
        <f>SUM(R68,R69)</f>
        <v>0</v>
      </c>
      <c r="S70" s="20">
        <f t="shared" si="23"/>
        <v>836</v>
      </c>
    </row>
    <row r="71" spans="1:19" ht="13.75" customHeight="1" x14ac:dyDescent="0.55000000000000004">
      <c r="A71" s="38" t="s">
        <v>20</v>
      </c>
      <c r="B71" s="13" t="s">
        <v>7</v>
      </c>
      <c r="C71" s="26">
        <v>15973</v>
      </c>
      <c r="D71" s="26">
        <v>16146</v>
      </c>
      <c r="E71" s="26">
        <v>16870</v>
      </c>
      <c r="F71" s="26">
        <v>15406</v>
      </c>
      <c r="G71" s="26">
        <v>20595</v>
      </c>
      <c r="H71" s="26">
        <v>21395</v>
      </c>
      <c r="I71" s="26">
        <v>22675</v>
      </c>
      <c r="J71" s="26">
        <v>26400</v>
      </c>
      <c r="K71" s="26">
        <v>23421</v>
      </c>
      <c r="L71" s="26" t="s">
        <v>54</v>
      </c>
      <c r="M71" s="26" t="s">
        <v>54</v>
      </c>
      <c r="N71" s="26" t="s">
        <v>54</v>
      </c>
      <c r="O71" s="26">
        <f>SUM(C71:N71)</f>
        <v>178881</v>
      </c>
      <c r="P71" s="26" t="s">
        <v>54</v>
      </c>
      <c r="Q71" s="26" t="s">
        <v>54</v>
      </c>
      <c r="R71" s="26" t="s">
        <v>54</v>
      </c>
      <c r="S71" s="22">
        <f t="shared" si="23"/>
        <v>129892</v>
      </c>
    </row>
    <row r="72" spans="1:19" ht="13.75" customHeight="1" x14ac:dyDescent="0.55000000000000004">
      <c r="A72" s="39"/>
      <c r="B72" s="16" t="s">
        <v>8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 t="s">
        <v>54</v>
      </c>
      <c r="M72" s="28" t="s">
        <v>54</v>
      </c>
      <c r="N72" s="28" t="s">
        <v>54</v>
      </c>
      <c r="O72" s="23">
        <f>SUM(C72:N72)</f>
        <v>0</v>
      </c>
      <c r="P72" s="28" t="s">
        <v>54</v>
      </c>
      <c r="Q72" s="28" t="s">
        <v>54</v>
      </c>
      <c r="R72" s="28" t="s">
        <v>54</v>
      </c>
      <c r="S72" s="17">
        <f t="shared" si="23"/>
        <v>0</v>
      </c>
    </row>
    <row r="73" spans="1:19" ht="13.75" customHeight="1" x14ac:dyDescent="0.55000000000000004">
      <c r="A73" s="39"/>
      <c r="B73" s="18" t="s">
        <v>9</v>
      </c>
      <c r="C73" s="21">
        <f>SUM(C71:C72)</f>
        <v>15973</v>
      </c>
      <c r="D73" s="21">
        <f>SUM(D71:D72)</f>
        <v>16146</v>
      </c>
      <c r="E73" s="21">
        <f>SUM(E71:E72)</f>
        <v>16870</v>
      </c>
      <c r="F73" s="19">
        <f t="shared" ref="F73:N73" si="26">SUM(F71,F72)</f>
        <v>15406</v>
      </c>
      <c r="G73" s="19">
        <f t="shared" si="26"/>
        <v>20595</v>
      </c>
      <c r="H73" s="19">
        <f t="shared" si="26"/>
        <v>21395</v>
      </c>
      <c r="I73" s="19">
        <f t="shared" si="26"/>
        <v>22675</v>
      </c>
      <c r="J73" s="19">
        <f t="shared" si="26"/>
        <v>26400</v>
      </c>
      <c r="K73" s="19">
        <f t="shared" si="26"/>
        <v>23421</v>
      </c>
      <c r="L73" s="19">
        <f t="shared" si="26"/>
        <v>0</v>
      </c>
      <c r="M73" s="19">
        <f t="shared" si="26"/>
        <v>0</v>
      </c>
      <c r="N73" s="19">
        <f t="shared" si="26"/>
        <v>0</v>
      </c>
      <c r="O73" s="21">
        <f>SUM(O71:O72)</f>
        <v>178881</v>
      </c>
      <c r="P73" s="19">
        <f>SUM(P71,P72)</f>
        <v>0</v>
      </c>
      <c r="Q73" s="19">
        <f>SUM(Q71,Q72)</f>
        <v>0</v>
      </c>
      <c r="R73" s="19">
        <f>SUM(R71,R72)</f>
        <v>0</v>
      </c>
      <c r="S73" s="20">
        <f t="shared" si="23"/>
        <v>129892</v>
      </c>
    </row>
    <row r="74" spans="1:19" ht="13.75" customHeight="1" x14ac:dyDescent="0.55000000000000004">
      <c r="A74" s="39"/>
      <c r="B74" s="13" t="s">
        <v>10</v>
      </c>
      <c r="C74" s="26">
        <v>5037</v>
      </c>
      <c r="D74" s="26">
        <v>22421</v>
      </c>
      <c r="E74" s="26">
        <v>13168</v>
      </c>
      <c r="F74" s="26">
        <v>9540</v>
      </c>
      <c r="G74" s="26">
        <v>6649</v>
      </c>
      <c r="H74" s="26">
        <v>12929</v>
      </c>
      <c r="I74" s="26">
        <v>14631</v>
      </c>
      <c r="J74" s="26">
        <v>19642</v>
      </c>
      <c r="K74" s="26">
        <v>10414</v>
      </c>
      <c r="L74" s="26" t="s">
        <v>54</v>
      </c>
      <c r="M74" s="26" t="s">
        <v>54</v>
      </c>
      <c r="N74" s="26" t="s">
        <v>54</v>
      </c>
      <c r="O74" s="26">
        <f>SUM(C74:N74)</f>
        <v>114431</v>
      </c>
      <c r="P74" s="26" t="s">
        <v>54</v>
      </c>
      <c r="Q74" s="26" t="s">
        <v>54</v>
      </c>
      <c r="R74" s="26" t="s">
        <v>54</v>
      </c>
      <c r="S74" s="22">
        <f t="shared" si="23"/>
        <v>73805</v>
      </c>
    </row>
    <row r="75" spans="1:19" ht="13.75" customHeight="1" x14ac:dyDescent="0.55000000000000004">
      <c r="A75" s="39"/>
      <c r="B75" s="16" t="s">
        <v>8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 t="s">
        <v>54</v>
      </c>
      <c r="M75" s="28" t="s">
        <v>54</v>
      </c>
      <c r="N75" s="28" t="s">
        <v>54</v>
      </c>
      <c r="O75" s="23">
        <f>SUM(C75:N75)</f>
        <v>0</v>
      </c>
      <c r="P75" s="28" t="s">
        <v>54</v>
      </c>
      <c r="Q75" s="28" t="s">
        <v>54</v>
      </c>
      <c r="R75" s="28" t="s">
        <v>54</v>
      </c>
      <c r="S75" s="17">
        <f t="shared" si="23"/>
        <v>0</v>
      </c>
    </row>
    <row r="76" spans="1:19" ht="13.75" customHeight="1" x14ac:dyDescent="0.55000000000000004">
      <c r="A76" s="40"/>
      <c r="B76" s="18" t="s">
        <v>9</v>
      </c>
      <c r="C76" s="21">
        <f>SUM(C74:C75)</f>
        <v>5037</v>
      </c>
      <c r="D76" s="21">
        <f>SUM(D74:D75)</f>
        <v>22421</v>
      </c>
      <c r="E76" s="21">
        <f>SUM(E74:E75)</f>
        <v>13168</v>
      </c>
      <c r="F76" s="21">
        <f t="shared" ref="F76:M76" si="27">SUM(F74,F75)</f>
        <v>9540</v>
      </c>
      <c r="G76" s="21">
        <f t="shared" si="27"/>
        <v>6649</v>
      </c>
      <c r="H76" s="21">
        <f t="shared" si="27"/>
        <v>12929</v>
      </c>
      <c r="I76" s="21">
        <f t="shared" si="27"/>
        <v>14631</v>
      </c>
      <c r="J76" s="21">
        <f t="shared" si="27"/>
        <v>19642</v>
      </c>
      <c r="K76" s="21">
        <f t="shared" si="27"/>
        <v>10414</v>
      </c>
      <c r="L76" s="21">
        <f t="shared" si="27"/>
        <v>0</v>
      </c>
      <c r="M76" s="21">
        <f t="shared" si="27"/>
        <v>0</v>
      </c>
      <c r="N76" s="21">
        <f>SUM(N74:N75)</f>
        <v>0</v>
      </c>
      <c r="O76" s="21">
        <f>SUM(O74:O75)</f>
        <v>114431</v>
      </c>
      <c r="P76" s="21">
        <f>SUM(P74,P75)</f>
        <v>0</v>
      </c>
      <c r="Q76" s="21">
        <f>SUM(Q74,Q75)</f>
        <v>0</v>
      </c>
      <c r="R76" s="21">
        <f>SUM(R74,R75)</f>
        <v>0</v>
      </c>
      <c r="S76" s="20">
        <f t="shared" si="23"/>
        <v>73805</v>
      </c>
    </row>
    <row r="77" spans="1:19" ht="13.75" customHeight="1" x14ac:dyDescent="0.55000000000000004">
      <c r="A77" s="38" t="s">
        <v>21</v>
      </c>
      <c r="B77" s="13" t="s">
        <v>7</v>
      </c>
      <c r="C77" s="26">
        <v>6104</v>
      </c>
      <c r="D77" s="26">
        <v>7271</v>
      </c>
      <c r="E77" s="26">
        <v>6233</v>
      </c>
      <c r="F77" s="26">
        <v>4099</v>
      </c>
      <c r="G77" s="26">
        <v>5983</v>
      </c>
      <c r="H77" s="26">
        <v>5597</v>
      </c>
      <c r="I77" s="26">
        <v>6253</v>
      </c>
      <c r="J77" s="26">
        <v>8355</v>
      </c>
      <c r="K77" s="26">
        <v>7291</v>
      </c>
      <c r="L77" s="26" t="s">
        <v>54</v>
      </c>
      <c r="M77" s="26" t="s">
        <v>54</v>
      </c>
      <c r="N77" s="26" t="s">
        <v>54</v>
      </c>
      <c r="O77" s="26">
        <f>SUM(C77:N77)</f>
        <v>57186</v>
      </c>
      <c r="P77" s="26" t="s">
        <v>54</v>
      </c>
      <c r="Q77" s="26" t="s">
        <v>54</v>
      </c>
      <c r="R77" s="26" t="s">
        <v>54</v>
      </c>
      <c r="S77" s="22">
        <f t="shared" si="23"/>
        <v>37578</v>
      </c>
    </row>
    <row r="78" spans="1:19" ht="13.75" customHeight="1" x14ac:dyDescent="0.55000000000000004">
      <c r="A78" s="39"/>
      <c r="B78" s="16" t="s">
        <v>8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 t="s">
        <v>54</v>
      </c>
      <c r="M78" s="28" t="s">
        <v>54</v>
      </c>
      <c r="N78" s="28" t="s">
        <v>54</v>
      </c>
      <c r="O78" s="23">
        <f>SUM(C78:N78)</f>
        <v>0</v>
      </c>
      <c r="P78" s="28" t="s">
        <v>54</v>
      </c>
      <c r="Q78" s="28" t="s">
        <v>54</v>
      </c>
      <c r="R78" s="28" t="s">
        <v>54</v>
      </c>
      <c r="S78" s="17">
        <f t="shared" si="23"/>
        <v>0</v>
      </c>
    </row>
    <row r="79" spans="1:19" ht="13.75" customHeight="1" x14ac:dyDescent="0.55000000000000004">
      <c r="A79" s="39"/>
      <c r="B79" s="18" t="s">
        <v>9</v>
      </c>
      <c r="C79" s="21">
        <f>SUM(C77:C78)</f>
        <v>6104</v>
      </c>
      <c r="D79" s="21">
        <f>SUM(D77:D78)</f>
        <v>7271</v>
      </c>
      <c r="E79" s="21">
        <f>SUM(E77:E78)</f>
        <v>6233</v>
      </c>
      <c r="F79" s="19">
        <f t="shared" ref="F79:N79" si="28">SUM(F77,F78)</f>
        <v>4099</v>
      </c>
      <c r="G79" s="19">
        <f t="shared" si="28"/>
        <v>5983</v>
      </c>
      <c r="H79" s="19">
        <f t="shared" si="28"/>
        <v>5597</v>
      </c>
      <c r="I79" s="19">
        <f t="shared" si="28"/>
        <v>6253</v>
      </c>
      <c r="J79" s="19">
        <f t="shared" si="28"/>
        <v>8355</v>
      </c>
      <c r="K79" s="19">
        <f t="shared" si="28"/>
        <v>7291</v>
      </c>
      <c r="L79" s="19">
        <f t="shared" si="28"/>
        <v>0</v>
      </c>
      <c r="M79" s="19">
        <f t="shared" si="28"/>
        <v>0</v>
      </c>
      <c r="N79" s="19">
        <f t="shared" si="28"/>
        <v>0</v>
      </c>
      <c r="O79" s="21">
        <f>SUM(O77:O78)</f>
        <v>57186</v>
      </c>
      <c r="P79" s="19">
        <f>SUM(P77,P78)</f>
        <v>0</v>
      </c>
      <c r="Q79" s="19">
        <f>SUM(Q77,Q78)</f>
        <v>0</v>
      </c>
      <c r="R79" s="19">
        <f>SUM(R77,R78)</f>
        <v>0</v>
      </c>
      <c r="S79" s="20">
        <f t="shared" si="23"/>
        <v>37578</v>
      </c>
    </row>
    <row r="80" spans="1:19" ht="13.75" customHeight="1" x14ac:dyDescent="0.55000000000000004">
      <c r="A80" s="39"/>
      <c r="B80" s="13" t="s">
        <v>10</v>
      </c>
      <c r="C80" s="26">
        <v>220</v>
      </c>
      <c r="D80" s="26">
        <v>197</v>
      </c>
      <c r="E80" s="26">
        <v>255</v>
      </c>
      <c r="F80" s="26">
        <v>186</v>
      </c>
      <c r="G80" s="26">
        <v>290</v>
      </c>
      <c r="H80" s="26">
        <v>71</v>
      </c>
      <c r="I80" s="26">
        <v>155</v>
      </c>
      <c r="J80" s="26">
        <v>186</v>
      </c>
      <c r="K80" s="26">
        <v>153</v>
      </c>
      <c r="L80" s="26" t="s">
        <v>54</v>
      </c>
      <c r="M80" s="26" t="s">
        <v>54</v>
      </c>
      <c r="N80" s="26" t="s">
        <v>54</v>
      </c>
      <c r="O80" s="26">
        <f>SUM(C80:N80)</f>
        <v>1713</v>
      </c>
      <c r="P80" s="26" t="s">
        <v>54</v>
      </c>
      <c r="Q80" s="26" t="s">
        <v>54</v>
      </c>
      <c r="R80" s="26" t="s">
        <v>54</v>
      </c>
      <c r="S80" s="22">
        <f t="shared" si="23"/>
        <v>1041</v>
      </c>
    </row>
    <row r="81" spans="1:19" ht="13.75" customHeight="1" x14ac:dyDescent="0.55000000000000004">
      <c r="A81" s="39"/>
      <c r="B81" s="16" t="s">
        <v>8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 t="s">
        <v>54</v>
      </c>
      <c r="M81" s="28" t="s">
        <v>54</v>
      </c>
      <c r="N81" s="28" t="s">
        <v>54</v>
      </c>
      <c r="O81" s="23">
        <f>SUM(C81:N81)</f>
        <v>0</v>
      </c>
      <c r="P81" s="28" t="s">
        <v>54</v>
      </c>
      <c r="Q81" s="28" t="s">
        <v>54</v>
      </c>
      <c r="R81" s="28" t="s">
        <v>54</v>
      </c>
      <c r="S81" s="17">
        <f t="shared" si="23"/>
        <v>0</v>
      </c>
    </row>
    <row r="82" spans="1:19" ht="13.75" customHeight="1" x14ac:dyDescent="0.55000000000000004">
      <c r="A82" s="40"/>
      <c r="B82" s="18" t="s">
        <v>9</v>
      </c>
      <c r="C82" s="21">
        <f>SUM(C80:C81)</f>
        <v>220</v>
      </c>
      <c r="D82" s="21">
        <f>SUM(D80:D81)</f>
        <v>197</v>
      </c>
      <c r="E82" s="21">
        <f>SUM(E80:E81)</f>
        <v>255</v>
      </c>
      <c r="F82" s="21">
        <f t="shared" ref="F82:M82" si="29">SUM(F80,F81)</f>
        <v>186</v>
      </c>
      <c r="G82" s="21">
        <f t="shared" si="29"/>
        <v>290</v>
      </c>
      <c r="H82" s="21">
        <f t="shared" si="29"/>
        <v>71</v>
      </c>
      <c r="I82" s="21">
        <f t="shared" si="29"/>
        <v>155</v>
      </c>
      <c r="J82" s="21">
        <f t="shared" si="29"/>
        <v>186</v>
      </c>
      <c r="K82" s="21">
        <f t="shared" si="29"/>
        <v>153</v>
      </c>
      <c r="L82" s="21">
        <f t="shared" si="29"/>
        <v>0</v>
      </c>
      <c r="M82" s="21">
        <f t="shared" si="29"/>
        <v>0</v>
      </c>
      <c r="N82" s="21">
        <f>SUM(N80:N81)</f>
        <v>0</v>
      </c>
      <c r="O82" s="21">
        <f>SUM(O80:O81)</f>
        <v>1713</v>
      </c>
      <c r="P82" s="21">
        <f>SUM(P80,P81)</f>
        <v>0</v>
      </c>
      <c r="Q82" s="21">
        <f>SUM(Q80,Q81)</f>
        <v>0</v>
      </c>
      <c r="R82" s="21">
        <f>SUM(R80,R81)</f>
        <v>0</v>
      </c>
      <c r="S82" s="20">
        <f t="shared" si="23"/>
        <v>1041</v>
      </c>
    </row>
    <row r="83" spans="1:19" ht="13.75" customHeight="1" x14ac:dyDescent="0.55000000000000004">
      <c r="A83" s="38" t="s">
        <v>22</v>
      </c>
      <c r="B83" s="13" t="s">
        <v>7</v>
      </c>
      <c r="C83" s="26">
        <v>61442</v>
      </c>
      <c r="D83" s="26">
        <v>85838</v>
      </c>
      <c r="E83" s="26">
        <v>67315</v>
      </c>
      <c r="F83" s="26">
        <v>49105</v>
      </c>
      <c r="G83" s="26">
        <v>64701</v>
      </c>
      <c r="H83" s="26">
        <v>66379</v>
      </c>
      <c r="I83" s="26">
        <v>80927</v>
      </c>
      <c r="J83" s="26">
        <v>98524</v>
      </c>
      <c r="K83" s="26">
        <v>85000</v>
      </c>
      <c r="L83" s="26" t="s">
        <v>54</v>
      </c>
      <c r="M83" s="26" t="s">
        <v>54</v>
      </c>
      <c r="N83" s="26" t="s">
        <v>54</v>
      </c>
      <c r="O83" s="26">
        <f>SUM(C83:N83)</f>
        <v>659231</v>
      </c>
      <c r="P83" s="26" t="s">
        <v>54</v>
      </c>
      <c r="Q83" s="26" t="s">
        <v>54</v>
      </c>
      <c r="R83" s="26" t="s">
        <v>54</v>
      </c>
      <c r="S83" s="22">
        <f t="shared" si="23"/>
        <v>444636</v>
      </c>
    </row>
    <row r="84" spans="1:19" ht="13.75" customHeight="1" x14ac:dyDescent="0.55000000000000004">
      <c r="A84" s="39"/>
      <c r="B84" s="16" t="s">
        <v>8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 t="s">
        <v>54</v>
      </c>
      <c r="M84" s="28" t="s">
        <v>54</v>
      </c>
      <c r="N84" s="28" t="s">
        <v>54</v>
      </c>
      <c r="O84" s="23">
        <f>SUM(C84:N84)</f>
        <v>0</v>
      </c>
      <c r="P84" s="28" t="s">
        <v>54</v>
      </c>
      <c r="Q84" s="28" t="s">
        <v>54</v>
      </c>
      <c r="R84" s="28" t="s">
        <v>54</v>
      </c>
      <c r="S84" s="17">
        <f t="shared" si="23"/>
        <v>0</v>
      </c>
    </row>
    <row r="85" spans="1:19" ht="13.75" customHeight="1" x14ac:dyDescent="0.55000000000000004">
      <c r="A85" s="39"/>
      <c r="B85" s="18" t="s">
        <v>9</v>
      </c>
      <c r="C85" s="21">
        <f>SUM(C83:C84)</f>
        <v>61442</v>
      </c>
      <c r="D85" s="21">
        <f>SUM(D83:D84)</f>
        <v>85838</v>
      </c>
      <c r="E85" s="21">
        <f>SUM(E83:E84)</f>
        <v>67315</v>
      </c>
      <c r="F85" s="19">
        <f t="shared" ref="F85:N85" si="30">SUM(F83,F84)</f>
        <v>49105</v>
      </c>
      <c r="G85" s="19">
        <f t="shared" si="30"/>
        <v>64701</v>
      </c>
      <c r="H85" s="19">
        <f t="shared" si="30"/>
        <v>66379</v>
      </c>
      <c r="I85" s="19">
        <f t="shared" si="30"/>
        <v>80927</v>
      </c>
      <c r="J85" s="19">
        <f t="shared" si="30"/>
        <v>98524</v>
      </c>
      <c r="K85" s="19">
        <f t="shared" si="30"/>
        <v>85000</v>
      </c>
      <c r="L85" s="19">
        <f t="shared" si="30"/>
        <v>0</v>
      </c>
      <c r="M85" s="19">
        <f t="shared" si="30"/>
        <v>0</v>
      </c>
      <c r="N85" s="19">
        <f t="shared" si="30"/>
        <v>0</v>
      </c>
      <c r="O85" s="21">
        <f>SUM(O83:O84)</f>
        <v>659231</v>
      </c>
      <c r="P85" s="19">
        <f>SUM(P83,P84)</f>
        <v>0</v>
      </c>
      <c r="Q85" s="19">
        <f>SUM(Q83,Q84)</f>
        <v>0</v>
      </c>
      <c r="R85" s="19">
        <f>SUM(R83,R84)</f>
        <v>0</v>
      </c>
      <c r="S85" s="20">
        <f t="shared" si="23"/>
        <v>444636</v>
      </c>
    </row>
    <row r="86" spans="1:19" ht="13.75" customHeight="1" x14ac:dyDescent="0.55000000000000004">
      <c r="A86" s="39"/>
      <c r="B86" s="13" t="s">
        <v>10</v>
      </c>
      <c r="C86" s="26">
        <v>38413</v>
      </c>
      <c r="D86" s="26">
        <v>56782</v>
      </c>
      <c r="E86" s="26">
        <v>63327</v>
      </c>
      <c r="F86" s="26">
        <v>60136</v>
      </c>
      <c r="G86" s="26">
        <v>49345</v>
      </c>
      <c r="H86" s="26">
        <v>60032</v>
      </c>
      <c r="I86" s="26">
        <v>74529</v>
      </c>
      <c r="J86" s="26">
        <v>74153</v>
      </c>
      <c r="K86" s="26">
        <v>89209</v>
      </c>
      <c r="L86" s="26" t="s">
        <v>54</v>
      </c>
      <c r="M86" s="26" t="s">
        <v>54</v>
      </c>
      <c r="N86" s="26" t="s">
        <v>54</v>
      </c>
      <c r="O86" s="26">
        <f>SUM(C86:N86)</f>
        <v>565926</v>
      </c>
      <c r="P86" s="26" t="s">
        <v>54</v>
      </c>
      <c r="Q86" s="26" t="s">
        <v>54</v>
      </c>
      <c r="R86" s="26" t="s">
        <v>54</v>
      </c>
      <c r="S86" s="22">
        <f t="shared" si="23"/>
        <v>407404</v>
      </c>
    </row>
    <row r="87" spans="1:19" ht="13.75" customHeight="1" x14ac:dyDescent="0.55000000000000004">
      <c r="A87" s="39"/>
      <c r="B87" s="16" t="s">
        <v>8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 t="s">
        <v>54</v>
      </c>
      <c r="M87" s="28" t="s">
        <v>54</v>
      </c>
      <c r="N87" s="28" t="s">
        <v>54</v>
      </c>
      <c r="O87" s="23">
        <f>SUM(C87:N87)</f>
        <v>0</v>
      </c>
      <c r="P87" s="28" t="s">
        <v>54</v>
      </c>
      <c r="Q87" s="28" t="s">
        <v>54</v>
      </c>
      <c r="R87" s="28" t="s">
        <v>54</v>
      </c>
      <c r="S87" s="17">
        <f t="shared" si="23"/>
        <v>0</v>
      </c>
    </row>
    <row r="88" spans="1:19" ht="13.75" customHeight="1" x14ac:dyDescent="0.55000000000000004">
      <c r="A88" s="40"/>
      <c r="B88" s="18" t="s">
        <v>9</v>
      </c>
      <c r="C88" s="21">
        <f>SUM(C86:C87)</f>
        <v>38413</v>
      </c>
      <c r="D88" s="21">
        <f>SUM(D86:D87)</f>
        <v>56782</v>
      </c>
      <c r="E88" s="21">
        <f>SUM(E86:E87)</f>
        <v>63327</v>
      </c>
      <c r="F88" s="21">
        <f t="shared" ref="F88:M88" si="31">SUM(F86,F87)</f>
        <v>60136</v>
      </c>
      <c r="G88" s="21">
        <f t="shared" si="31"/>
        <v>49345</v>
      </c>
      <c r="H88" s="21">
        <f t="shared" si="31"/>
        <v>60032</v>
      </c>
      <c r="I88" s="21">
        <f t="shared" si="31"/>
        <v>74529</v>
      </c>
      <c r="J88" s="21">
        <f t="shared" si="31"/>
        <v>74153</v>
      </c>
      <c r="K88" s="21">
        <f t="shared" si="31"/>
        <v>89209</v>
      </c>
      <c r="L88" s="21">
        <f t="shared" si="31"/>
        <v>0</v>
      </c>
      <c r="M88" s="21">
        <f t="shared" si="31"/>
        <v>0</v>
      </c>
      <c r="N88" s="21">
        <f>SUM(N86:N87)</f>
        <v>0</v>
      </c>
      <c r="O88" s="21">
        <f>SUM(O86:O87)</f>
        <v>565926</v>
      </c>
      <c r="P88" s="21">
        <f>SUM(P86,P87)</f>
        <v>0</v>
      </c>
      <c r="Q88" s="21">
        <f>SUM(Q86,Q87)</f>
        <v>0</v>
      </c>
      <c r="R88" s="21">
        <f>SUM(R86,R87)</f>
        <v>0</v>
      </c>
      <c r="S88" s="20">
        <f t="shared" si="23"/>
        <v>407404</v>
      </c>
    </row>
    <row r="89" spans="1:19" ht="13.75" customHeight="1" x14ac:dyDescent="0.55000000000000004">
      <c r="A89" s="38" t="s">
        <v>23</v>
      </c>
      <c r="B89" s="13" t="s">
        <v>7</v>
      </c>
      <c r="C89" s="26">
        <v>30608</v>
      </c>
      <c r="D89" s="26">
        <v>30683</v>
      </c>
      <c r="E89" s="26">
        <v>41927</v>
      </c>
      <c r="F89" s="26">
        <v>44805</v>
      </c>
      <c r="G89" s="26">
        <v>57152</v>
      </c>
      <c r="H89" s="26">
        <v>56876</v>
      </c>
      <c r="I89" s="26">
        <v>63924</v>
      </c>
      <c r="J89" s="26">
        <v>67883</v>
      </c>
      <c r="K89" s="26">
        <v>65129</v>
      </c>
      <c r="L89" s="26" t="s">
        <v>54</v>
      </c>
      <c r="M89" s="26" t="s">
        <v>54</v>
      </c>
      <c r="N89" s="26" t="s">
        <v>54</v>
      </c>
      <c r="O89" s="26">
        <f>SUM(C89:N89)</f>
        <v>458987</v>
      </c>
      <c r="P89" s="26" t="s">
        <v>54</v>
      </c>
      <c r="Q89" s="26" t="s">
        <v>54</v>
      </c>
      <c r="R89" s="26" t="s">
        <v>54</v>
      </c>
      <c r="S89" s="22">
        <f t="shared" si="23"/>
        <v>355769</v>
      </c>
    </row>
    <row r="90" spans="1:19" ht="13.75" customHeight="1" x14ac:dyDescent="0.55000000000000004">
      <c r="A90" s="39"/>
      <c r="B90" s="16" t="s">
        <v>8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 t="s">
        <v>54</v>
      </c>
      <c r="M90" s="28" t="s">
        <v>54</v>
      </c>
      <c r="N90" s="28" t="s">
        <v>54</v>
      </c>
      <c r="O90" s="23">
        <f>SUM(C90:N90)</f>
        <v>0</v>
      </c>
      <c r="P90" s="28" t="s">
        <v>54</v>
      </c>
      <c r="Q90" s="28" t="s">
        <v>54</v>
      </c>
      <c r="R90" s="28" t="s">
        <v>54</v>
      </c>
      <c r="S90" s="17">
        <f t="shared" si="23"/>
        <v>0</v>
      </c>
    </row>
    <row r="91" spans="1:19" ht="13.75" customHeight="1" x14ac:dyDescent="0.55000000000000004">
      <c r="A91" s="39"/>
      <c r="B91" s="18" t="s">
        <v>9</v>
      </c>
      <c r="C91" s="21">
        <f>SUM(C89:C90)</f>
        <v>30608</v>
      </c>
      <c r="D91" s="21">
        <f>SUM(D89:D90)</f>
        <v>30683</v>
      </c>
      <c r="E91" s="21">
        <f>SUM(E89:E90)</f>
        <v>41927</v>
      </c>
      <c r="F91" s="19">
        <f t="shared" ref="F91:N91" si="32">SUM(F89,F90)</f>
        <v>44805</v>
      </c>
      <c r="G91" s="19">
        <f t="shared" si="32"/>
        <v>57152</v>
      </c>
      <c r="H91" s="19">
        <f t="shared" si="32"/>
        <v>56876</v>
      </c>
      <c r="I91" s="19">
        <f t="shared" si="32"/>
        <v>63924</v>
      </c>
      <c r="J91" s="19">
        <f t="shared" si="32"/>
        <v>67883</v>
      </c>
      <c r="K91" s="19">
        <f t="shared" si="32"/>
        <v>65129</v>
      </c>
      <c r="L91" s="19">
        <f t="shared" si="32"/>
        <v>0</v>
      </c>
      <c r="M91" s="19">
        <f t="shared" si="32"/>
        <v>0</v>
      </c>
      <c r="N91" s="19">
        <f t="shared" si="32"/>
        <v>0</v>
      </c>
      <c r="O91" s="21">
        <f>SUM(O89:O90)</f>
        <v>458987</v>
      </c>
      <c r="P91" s="19">
        <f>SUM(P89,P90)</f>
        <v>0</v>
      </c>
      <c r="Q91" s="19">
        <f>SUM(Q89,Q90)</f>
        <v>0</v>
      </c>
      <c r="R91" s="19">
        <f>SUM(R89,R90)</f>
        <v>0</v>
      </c>
      <c r="S91" s="20">
        <f t="shared" si="23"/>
        <v>355769</v>
      </c>
    </row>
    <row r="92" spans="1:19" ht="13.75" customHeight="1" x14ac:dyDescent="0.55000000000000004">
      <c r="A92" s="39"/>
      <c r="B92" s="13" t="s">
        <v>10</v>
      </c>
      <c r="C92" s="26">
        <v>545</v>
      </c>
      <c r="D92" s="26">
        <v>215</v>
      </c>
      <c r="E92" s="26">
        <v>165</v>
      </c>
      <c r="F92" s="26">
        <v>375</v>
      </c>
      <c r="G92" s="26">
        <v>197</v>
      </c>
      <c r="H92" s="26">
        <v>247</v>
      </c>
      <c r="I92" s="26">
        <v>264</v>
      </c>
      <c r="J92" s="26">
        <v>1134</v>
      </c>
      <c r="K92" s="26">
        <v>609</v>
      </c>
      <c r="L92" s="26" t="s">
        <v>54</v>
      </c>
      <c r="M92" s="26" t="s">
        <v>54</v>
      </c>
      <c r="N92" s="26" t="s">
        <v>54</v>
      </c>
      <c r="O92" s="26">
        <f>SUM(C92:N92)</f>
        <v>3751</v>
      </c>
      <c r="P92" s="26" t="s">
        <v>54</v>
      </c>
      <c r="Q92" s="26" t="s">
        <v>54</v>
      </c>
      <c r="R92" s="26" t="s">
        <v>54</v>
      </c>
      <c r="S92" s="22">
        <f t="shared" si="23"/>
        <v>2826</v>
      </c>
    </row>
    <row r="93" spans="1:19" ht="13.75" customHeight="1" x14ac:dyDescent="0.55000000000000004">
      <c r="A93" s="39"/>
      <c r="B93" s="16" t="s">
        <v>8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 t="s">
        <v>54</v>
      </c>
      <c r="M93" s="28" t="s">
        <v>54</v>
      </c>
      <c r="N93" s="28" t="s">
        <v>54</v>
      </c>
      <c r="O93" s="23">
        <f>SUM(C93:N93)</f>
        <v>0</v>
      </c>
      <c r="P93" s="28" t="s">
        <v>54</v>
      </c>
      <c r="Q93" s="28" t="s">
        <v>54</v>
      </c>
      <c r="R93" s="28" t="s">
        <v>54</v>
      </c>
      <c r="S93" s="17">
        <f t="shared" si="23"/>
        <v>0</v>
      </c>
    </row>
    <row r="94" spans="1:19" ht="13.75" customHeight="1" x14ac:dyDescent="0.55000000000000004">
      <c r="A94" s="40"/>
      <c r="B94" s="18" t="s">
        <v>9</v>
      </c>
      <c r="C94" s="21">
        <f>SUM(C92:C93)</f>
        <v>545</v>
      </c>
      <c r="D94" s="21">
        <f>SUM(D92:D93)</f>
        <v>215</v>
      </c>
      <c r="E94" s="21">
        <f>SUM(E92:E93)</f>
        <v>165</v>
      </c>
      <c r="F94" s="21">
        <f t="shared" ref="F94:M94" si="33">SUM(F92,F93)</f>
        <v>375</v>
      </c>
      <c r="G94" s="21">
        <f t="shared" si="33"/>
        <v>197</v>
      </c>
      <c r="H94" s="21">
        <f t="shared" si="33"/>
        <v>247</v>
      </c>
      <c r="I94" s="21">
        <f t="shared" si="33"/>
        <v>264</v>
      </c>
      <c r="J94" s="21">
        <f t="shared" si="33"/>
        <v>1134</v>
      </c>
      <c r="K94" s="21">
        <f t="shared" si="33"/>
        <v>609</v>
      </c>
      <c r="L94" s="21">
        <f t="shared" si="33"/>
        <v>0</v>
      </c>
      <c r="M94" s="21">
        <f t="shared" si="33"/>
        <v>0</v>
      </c>
      <c r="N94" s="21">
        <f>SUM(N92:N93)</f>
        <v>0</v>
      </c>
      <c r="O94" s="21">
        <f>SUM(O92:O93)</f>
        <v>3751</v>
      </c>
      <c r="P94" s="21">
        <f>SUM(P92,P93)</f>
        <v>0</v>
      </c>
      <c r="Q94" s="21">
        <f>SUM(Q92,Q93)</f>
        <v>0</v>
      </c>
      <c r="R94" s="21">
        <f>SUM(R92,R93)</f>
        <v>0</v>
      </c>
      <c r="S94" s="20">
        <f t="shared" si="23"/>
        <v>2826</v>
      </c>
    </row>
    <row r="95" spans="1:19" ht="13.75" customHeight="1" x14ac:dyDescent="0.55000000000000004">
      <c r="A95" s="41" t="s">
        <v>24</v>
      </c>
      <c r="B95" s="13" t="s">
        <v>7</v>
      </c>
      <c r="C95" s="22">
        <f>SUM(C101,C107,C113,C124,C130,C136,C142,C148,C154)</f>
        <v>541245</v>
      </c>
      <c r="D95" s="22">
        <f>SUM(D101,D107,D113,D124,D130,D136,D142,D148,D154)</f>
        <v>533502</v>
      </c>
      <c r="E95" s="22">
        <f>SUM(E101,E107,E113,E124,E130,E136,E142,E148,E154)</f>
        <v>655945</v>
      </c>
      <c r="F95" s="22">
        <f>SUM(F101,F107,F113,F124,F130,F136,F142,F148,F154)</f>
        <v>584420</v>
      </c>
      <c r="G95" s="22">
        <f>SUM(G101,G107,G113,G124,G130,G136,G142,G148,G154)</f>
        <v>673167</v>
      </c>
      <c r="H95" s="22">
        <f t="shared" ref="H95:R95" si="34">SUM(H101,H107,H113,H124,H130,H136,H142,H148,H154)</f>
        <v>653732</v>
      </c>
      <c r="I95" s="22">
        <f t="shared" si="34"/>
        <v>673682</v>
      </c>
      <c r="J95" s="22">
        <f t="shared" si="34"/>
        <v>796794</v>
      </c>
      <c r="K95" s="22">
        <f t="shared" si="34"/>
        <v>715792</v>
      </c>
      <c r="L95" s="22">
        <f t="shared" si="34"/>
        <v>0</v>
      </c>
      <c r="M95" s="22">
        <f t="shared" si="34"/>
        <v>0</v>
      </c>
      <c r="N95" s="22">
        <f t="shared" si="34"/>
        <v>0</v>
      </c>
      <c r="O95" s="22">
        <f t="shared" si="34"/>
        <v>5828279</v>
      </c>
      <c r="P95" s="22">
        <f t="shared" si="34"/>
        <v>0</v>
      </c>
      <c r="Q95" s="22">
        <f t="shared" si="34"/>
        <v>0</v>
      </c>
      <c r="R95" s="22">
        <f t="shared" si="34"/>
        <v>0</v>
      </c>
      <c r="S95" s="22">
        <f>SUM(F95:N95,P95:R95)</f>
        <v>4097587</v>
      </c>
    </row>
    <row r="96" spans="1:19" ht="13.75" customHeight="1" x14ac:dyDescent="0.55000000000000004">
      <c r="A96" s="42"/>
      <c r="B96" s="16" t="s">
        <v>8</v>
      </c>
      <c r="C96" s="17">
        <f t="shared" ref="C96:R97" si="35">SUM(C102,C108,C114,C125,C131,C137,C143,C149,C155,)</f>
        <v>75227</v>
      </c>
      <c r="D96" s="17">
        <f t="shared" si="35"/>
        <v>78655</v>
      </c>
      <c r="E96" s="17">
        <f t="shared" si="35"/>
        <v>70788</v>
      </c>
      <c r="F96" s="17">
        <f t="shared" si="35"/>
        <v>70246</v>
      </c>
      <c r="G96" s="17">
        <f t="shared" si="35"/>
        <v>56126</v>
      </c>
      <c r="H96" s="17">
        <f t="shared" si="35"/>
        <v>54443</v>
      </c>
      <c r="I96" s="17">
        <f t="shared" si="35"/>
        <v>54513</v>
      </c>
      <c r="J96" s="17">
        <f t="shared" si="35"/>
        <v>67237</v>
      </c>
      <c r="K96" s="17">
        <f t="shared" si="35"/>
        <v>59780</v>
      </c>
      <c r="L96" s="17">
        <f t="shared" si="35"/>
        <v>0</v>
      </c>
      <c r="M96" s="17">
        <f t="shared" si="35"/>
        <v>0</v>
      </c>
      <c r="N96" s="17">
        <f t="shared" si="35"/>
        <v>0</v>
      </c>
      <c r="O96" s="17">
        <f t="shared" si="35"/>
        <v>587015</v>
      </c>
      <c r="P96" s="17">
        <f t="shared" si="35"/>
        <v>0</v>
      </c>
      <c r="Q96" s="17">
        <f t="shared" si="35"/>
        <v>0</v>
      </c>
      <c r="R96" s="17">
        <f t="shared" si="35"/>
        <v>0</v>
      </c>
      <c r="S96" s="17">
        <f>SUM(F96:N96,P96:R96)</f>
        <v>362345</v>
      </c>
    </row>
    <row r="97" spans="1:19" ht="13.75" customHeight="1" x14ac:dyDescent="0.55000000000000004">
      <c r="A97" s="42"/>
      <c r="B97" s="18" t="s">
        <v>9</v>
      </c>
      <c r="C97" s="19">
        <f>SUM(C95:C96)</f>
        <v>616472</v>
      </c>
      <c r="D97" s="19">
        <f>SUM(D95:D96)</f>
        <v>612157</v>
      </c>
      <c r="E97" s="19">
        <f>SUM(E95:E96)</f>
        <v>726733</v>
      </c>
      <c r="F97" s="21">
        <f t="shared" si="35"/>
        <v>654666</v>
      </c>
      <c r="G97" s="20">
        <f t="shared" si="35"/>
        <v>729293</v>
      </c>
      <c r="H97" s="20">
        <f t="shared" si="35"/>
        <v>708175</v>
      </c>
      <c r="I97" s="20">
        <f t="shared" si="35"/>
        <v>728195</v>
      </c>
      <c r="J97" s="20">
        <f t="shared" si="35"/>
        <v>864031</v>
      </c>
      <c r="K97" s="20">
        <f t="shared" si="35"/>
        <v>775572</v>
      </c>
      <c r="L97" s="20">
        <f t="shared" si="35"/>
        <v>0</v>
      </c>
      <c r="M97" s="20">
        <f t="shared" si="35"/>
        <v>0</v>
      </c>
      <c r="N97" s="43">
        <f>SUM(N95,N96)</f>
        <v>0</v>
      </c>
      <c r="O97" s="43">
        <f>SUM(O95,O96)</f>
        <v>6415294</v>
      </c>
      <c r="P97" s="19">
        <f>SUM(P95:P96)</f>
        <v>0</v>
      </c>
      <c r="Q97" s="19">
        <f>SUM(Q95:Q96)</f>
        <v>0</v>
      </c>
      <c r="R97" s="19">
        <f>SUM(R95:R96)</f>
        <v>0</v>
      </c>
      <c r="S97" s="20">
        <f>SUM(F97:N97,P97:R97)</f>
        <v>4459932</v>
      </c>
    </row>
    <row r="98" spans="1:19" ht="13.75" customHeight="1" x14ac:dyDescent="0.55000000000000004">
      <c r="A98" s="42"/>
      <c r="B98" s="13" t="s">
        <v>10</v>
      </c>
      <c r="C98" s="22">
        <f t="shared" ref="C98:S98" si="36">SUM(C104,C110,C116,C127,C133,C139,C145,C151,C157)</f>
        <v>288774</v>
      </c>
      <c r="D98" s="22">
        <f t="shared" si="36"/>
        <v>266986</v>
      </c>
      <c r="E98" s="22">
        <f t="shared" si="36"/>
        <v>325238.59999999998</v>
      </c>
      <c r="F98" s="22">
        <f t="shared" si="36"/>
        <v>265440</v>
      </c>
      <c r="G98" s="22">
        <f t="shared" si="36"/>
        <v>286986</v>
      </c>
      <c r="H98" s="22">
        <f t="shared" si="36"/>
        <v>296813</v>
      </c>
      <c r="I98" s="22">
        <f t="shared" si="36"/>
        <v>253044</v>
      </c>
      <c r="J98" s="22">
        <f t="shared" si="36"/>
        <v>263746</v>
      </c>
      <c r="K98" s="22">
        <f t="shared" si="36"/>
        <v>292949</v>
      </c>
      <c r="L98" s="22">
        <f t="shared" si="36"/>
        <v>0</v>
      </c>
      <c r="M98" s="22">
        <f t="shared" si="36"/>
        <v>0</v>
      </c>
      <c r="N98" s="22">
        <f t="shared" si="36"/>
        <v>0</v>
      </c>
      <c r="O98" s="22">
        <f t="shared" si="36"/>
        <v>2539976.6</v>
      </c>
      <c r="P98" s="22">
        <f t="shared" si="36"/>
        <v>0</v>
      </c>
      <c r="Q98" s="22">
        <f t="shared" si="36"/>
        <v>0</v>
      </c>
      <c r="R98" s="22">
        <f t="shared" si="36"/>
        <v>0</v>
      </c>
      <c r="S98" s="22">
        <f t="shared" si="36"/>
        <v>1658978</v>
      </c>
    </row>
    <row r="99" spans="1:19" ht="13.75" customHeight="1" x14ac:dyDescent="0.55000000000000004">
      <c r="A99" s="42"/>
      <c r="B99" s="16" t="s">
        <v>8</v>
      </c>
      <c r="C99" s="17">
        <f t="shared" ref="C99:S100" si="37">SUM(C105,C111,C117,C128,C134,C140,C146,C152,C158,)</f>
        <v>1091</v>
      </c>
      <c r="D99" s="17">
        <f t="shared" si="37"/>
        <v>1679</v>
      </c>
      <c r="E99" s="17">
        <f t="shared" si="37"/>
        <v>2653</v>
      </c>
      <c r="F99" s="17">
        <f t="shared" si="37"/>
        <v>215</v>
      </c>
      <c r="G99" s="17">
        <f t="shared" si="37"/>
        <v>181</v>
      </c>
      <c r="H99" s="17">
        <f t="shared" si="37"/>
        <v>103</v>
      </c>
      <c r="I99" s="17">
        <f t="shared" si="37"/>
        <v>106</v>
      </c>
      <c r="J99" s="17">
        <f t="shared" si="37"/>
        <v>168</v>
      </c>
      <c r="K99" s="17">
        <f t="shared" si="37"/>
        <v>814</v>
      </c>
      <c r="L99" s="17">
        <f t="shared" si="37"/>
        <v>0</v>
      </c>
      <c r="M99" s="17">
        <f t="shared" si="37"/>
        <v>0</v>
      </c>
      <c r="N99" s="17">
        <f t="shared" si="37"/>
        <v>0</v>
      </c>
      <c r="O99" s="17">
        <f t="shared" si="37"/>
        <v>7010</v>
      </c>
      <c r="P99" s="17">
        <f t="shared" si="37"/>
        <v>0</v>
      </c>
      <c r="Q99" s="17">
        <f t="shared" si="37"/>
        <v>0</v>
      </c>
      <c r="R99" s="17">
        <f t="shared" si="37"/>
        <v>0</v>
      </c>
      <c r="S99" s="17">
        <f t="shared" si="37"/>
        <v>1587</v>
      </c>
    </row>
    <row r="100" spans="1:19" ht="13.75" customHeight="1" x14ac:dyDescent="0.55000000000000004">
      <c r="A100" s="44"/>
      <c r="B100" s="18" t="s">
        <v>9</v>
      </c>
      <c r="C100" s="19">
        <f>SUM(C98:C99)</f>
        <v>289865</v>
      </c>
      <c r="D100" s="19">
        <f>SUM(D98:D99)</f>
        <v>268665</v>
      </c>
      <c r="E100" s="19">
        <f>SUM(E98:E99)</f>
        <v>327891.59999999998</v>
      </c>
      <c r="F100" s="21">
        <f>SUM(F106,F112,F118,F129,F135,F141,F147,F153,F159,)</f>
        <v>265655</v>
      </c>
      <c r="G100" s="20">
        <f t="shared" si="37"/>
        <v>287167</v>
      </c>
      <c r="H100" s="20">
        <f>SUM(H106,H112,H118,H129,H135,H141,H147,H153,H159,)</f>
        <v>296916</v>
      </c>
      <c r="I100" s="20">
        <f t="shared" si="37"/>
        <v>253150</v>
      </c>
      <c r="J100" s="20">
        <f t="shared" si="37"/>
        <v>263914</v>
      </c>
      <c r="K100" s="20">
        <f t="shared" si="37"/>
        <v>293763</v>
      </c>
      <c r="L100" s="20">
        <f t="shared" si="37"/>
        <v>0</v>
      </c>
      <c r="M100" s="20">
        <f>SUM(M106,M112,M118,M129,M135,M141,M147,M153,M159,)</f>
        <v>0</v>
      </c>
      <c r="N100" s="43">
        <f>SUM(N98:N99)</f>
        <v>0</v>
      </c>
      <c r="O100" s="43">
        <f>SUM(O98:O99)</f>
        <v>2546986.6</v>
      </c>
      <c r="P100" s="19">
        <f>SUM(P98:P99)</f>
        <v>0</v>
      </c>
      <c r="Q100" s="19">
        <f>SUM(Q98:Q99)</f>
        <v>0</v>
      </c>
      <c r="R100" s="19">
        <f>SUM(R98:R99)</f>
        <v>0</v>
      </c>
      <c r="S100" s="20">
        <f t="shared" ref="S100:S118" si="38">SUM(F100:N100,P100:R100)</f>
        <v>1660565</v>
      </c>
    </row>
    <row r="101" spans="1:19" ht="13.75" customHeight="1" x14ac:dyDescent="0.55000000000000004">
      <c r="A101" s="38" t="s">
        <v>25</v>
      </c>
      <c r="B101" s="13" t="s">
        <v>7</v>
      </c>
      <c r="C101" s="26">
        <v>234225</v>
      </c>
      <c r="D101" s="26">
        <v>241730</v>
      </c>
      <c r="E101" s="26">
        <v>284536</v>
      </c>
      <c r="F101" s="26">
        <v>246836</v>
      </c>
      <c r="G101" s="26">
        <v>279765</v>
      </c>
      <c r="H101" s="26">
        <v>275161</v>
      </c>
      <c r="I101" s="26">
        <v>275131</v>
      </c>
      <c r="J101" s="26">
        <v>323338</v>
      </c>
      <c r="K101" s="26">
        <v>301949</v>
      </c>
      <c r="L101" s="26" t="s">
        <v>54</v>
      </c>
      <c r="M101" s="26" t="s">
        <v>54</v>
      </c>
      <c r="N101" s="26" t="s">
        <v>54</v>
      </c>
      <c r="O101" s="26">
        <f>SUM(C101:N101)</f>
        <v>2462671</v>
      </c>
      <c r="P101" s="26" t="s">
        <v>54</v>
      </c>
      <c r="Q101" s="26" t="s">
        <v>54</v>
      </c>
      <c r="R101" s="26" t="s">
        <v>54</v>
      </c>
      <c r="S101" s="22">
        <f t="shared" si="38"/>
        <v>1702180</v>
      </c>
    </row>
    <row r="102" spans="1:19" ht="13.75" customHeight="1" x14ac:dyDescent="0.55000000000000004">
      <c r="A102" s="39"/>
      <c r="B102" s="16" t="s">
        <v>8</v>
      </c>
      <c r="C102" s="28">
        <v>57443</v>
      </c>
      <c r="D102" s="28">
        <v>61305</v>
      </c>
      <c r="E102" s="28">
        <v>53796</v>
      </c>
      <c r="F102" s="28">
        <v>55482</v>
      </c>
      <c r="G102" s="28">
        <v>42672</v>
      </c>
      <c r="H102" s="28">
        <v>40475</v>
      </c>
      <c r="I102" s="28">
        <v>39942</v>
      </c>
      <c r="J102" s="28">
        <v>50758</v>
      </c>
      <c r="K102" s="28">
        <v>44511</v>
      </c>
      <c r="L102" s="28" t="s">
        <v>54</v>
      </c>
      <c r="M102" s="28" t="s">
        <v>54</v>
      </c>
      <c r="N102" s="28" t="s">
        <v>54</v>
      </c>
      <c r="O102" s="23">
        <f>SUM(C102:N102)</f>
        <v>446384</v>
      </c>
      <c r="P102" s="28" t="s">
        <v>54</v>
      </c>
      <c r="Q102" s="28" t="s">
        <v>54</v>
      </c>
      <c r="R102" s="28" t="s">
        <v>54</v>
      </c>
      <c r="S102" s="17">
        <f t="shared" si="38"/>
        <v>273840</v>
      </c>
    </row>
    <row r="103" spans="1:19" ht="13.75" customHeight="1" x14ac:dyDescent="0.55000000000000004">
      <c r="A103" s="39"/>
      <c r="B103" s="18" t="s">
        <v>9</v>
      </c>
      <c r="C103" s="21">
        <f>SUM(C101:C102)</f>
        <v>291668</v>
      </c>
      <c r="D103" s="21">
        <f>SUM(D101:D102)</f>
        <v>303035</v>
      </c>
      <c r="E103" s="21">
        <f>SUM(E101:E102)</f>
        <v>338332</v>
      </c>
      <c r="F103" s="19">
        <f t="shared" ref="F103:N103" si="39">SUM(F101,F102)</f>
        <v>302318</v>
      </c>
      <c r="G103" s="19">
        <f t="shared" si="39"/>
        <v>322437</v>
      </c>
      <c r="H103" s="19">
        <f t="shared" si="39"/>
        <v>315636</v>
      </c>
      <c r="I103" s="19">
        <f t="shared" si="39"/>
        <v>315073</v>
      </c>
      <c r="J103" s="19">
        <f t="shared" si="39"/>
        <v>374096</v>
      </c>
      <c r="K103" s="19">
        <f t="shared" si="39"/>
        <v>346460</v>
      </c>
      <c r="L103" s="19">
        <f t="shared" si="39"/>
        <v>0</v>
      </c>
      <c r="M103" s="19">
        <f t="shared" si="39"/>
        <v>0</v>
      </c>
      <c r="N103" s="19">
        <f t="shared" si="39"/>
        <v>0</v>
      </c>
      <c r="O103" s="21">
        <f>SUM(O101:O102)</f>
        <v>2909055</v>
      </c>
      <c r="P103" s="19">
        <f>SUM(P101,P102)</f>
        <v>0</v>
      </c>
      <c r="Q103" s="19">
        <f>SUM(Q101,Q102)</f>
        <v>0</v>
      </c>
      <c r="R103" s="19">
        <f>SUM(R101,R102)</f>
        <v>0</v>
      </c>
      <c r="S103" s="20">
        <f t="shared" si="38"/>
        <v>1976020</v>
      </c>
    </row>
    <row r="104" spans="1:19" ht="13.75" customHeight="1" x14ac:dyDescent="0.55000000000000004">
      <c r="A104" s="39"/>
      <c r="B104" s="13" t="s">
        <v>10</v>
      </c>
      <c r="C104" s="26">
        <v>102557</v>
      </c>
      <c r="D104" s="26">
        <v>110010</v>
      </c>
      <c r="E104" s="26">
        <v>121060</v>
      </c>
      <c r="F104" s="26">
        <v>93962</v>
      </c>
      <c r="G104" s="26">
        <v>103345</v>
      </c>
      <c r="H104" s="26">
        <v>125780</v>
      </c>
      <c r="I104" s="26">
        <v>80862</v>
      </c>
      <c r="J104" s="26">
        <v>72069</v>
      </c>
      <c r="K104" s="26">
        <v>89126</v>
      </c>
      <c r="L104" s="26" t="s">
        <v>54</v>
      </c>
      <c r="M104" s="26" t="s">
        <v>54</v>
      </c>
      <c r="N104" s="26" t="s">
        <v>54</v>
      </c>
      <c r="O104" s="26">
        <f>SUM(C104:N104)</f>
        <v>898771</v>
      </c>
      <c r="P104" s="26" t="s">
        <v>54</v>
      </c>
      <c r="Q104" s="26" t="s">
        <v>54</v>
      </c>
      <c r="R104" s="26" t="s">
        <v>54</v>
      </c>
      <c r="S104" s="22">
        <f t="shared" si="38"/>
        <v>565144</v>
      </c>
    </row>
    <row r="105" spans="1:19" ht="13.75" customHeight="1" x14ac:dyDescent="0.55000000000000004">
      <c r="A105" s="39"/>
      <c r="B105" s="16" t="s">
        <v>8</v>
      </c>
      <c r="C105" s="28">
        <v>1091</v>
      </c>
      <c r="D105" s="28">
        <v>1679</v>
      </c>
      <c r="E105" s="28">
        <v>2326</v>
      </c>
      <c r="F105" s="28">
        <v>213</v>
      </c>
      <c r="G105" s="28">
        <v>56</v>
      </c>
      <c r="H105" s="28">
        <v>93</v>
      </c>
      <c r="I105" s="28">
        <v>93</v>
      </c>
      <c r="J105" s="28">
        <v>110</v>
      </c>
      <c r="K105" s="28">
        <v>720</v>
      </c>
      <c r="L105" s="28" t="s">
        <v>54</v>
      </c>
      <c r="M105" s="28" t="s">
        <v>54</v>
      </c>
      <c r="N105" s="28" t="s">
        <v>54</v>
      </c>
      <c r="O105" s="23">
        <f>SUM(C105:N105)</f>
        <v>6381</v>
      </c>
      <c r="P105" s="28" t="s">
        <v>54</v>
      </c>
      <c r="Q105" s="28" t="s">
        <v>54</v>
      </c>
      <c r="R105" s="28" t="s">
        <v>54</v>
      </c>
      <c r="S105" s="17">
        <f t="shared" si="38"/>
        <v>1285</v>
      </c>
    </row>
    <row r="106" spans="1:19" ht="13.75" customHeight="1" x14ac:dyDescent="0.55000000000000004">
      <c r="A106" s="40"/>
      <c r="B106" s="18" t="s">
        <v>9</v>
      </c>
      <c r="C106" s="21">
        <f>SUM(C104:C105)</f>
        <v>103648</v>
      </c>
      <c r="D106" s="21">
        <f>SUM(D104:D105)</f>
        <v>111689</v>
      </c>
      <c r="E106" s="21">
        <f>SUM(E104:E105)</f>
        <v>123386</v>
      </c>
      <c r="F106" s="21">
        <f t="shared" ref="F106:M106" si="40">SUM(F104,F105)</f>
        <v>94175</v>
      </c>
      <c r="G106" s="21">
        <f t="shared" si="40"/>
        <v>103401</v>
      </c>
      <c r="H106" s="21">
        <f t="shared" si="40"/>
        <v>125873</v>
      </c>
      <c r="I106" s="21">
        <f t="shared" si="40"/>
        <v>80955</v>
      </c>
      <c r="J106" s="21">
        <f t="shared" si="40"/>
        <v>72179</v>
      </c>
      <c r="K106" s="21">
        <f t="shared" si="40"/>
        <v>89846</v>
      </c>
      <c r="L106" s="21">
        <f t="shared" si="40"/>
        <v>0</v>
      </c>
      <c r="M106" s="21">
        <f t="shared" si="40"/>
        <v>0</v>
      </c>
      <c r="N106" s="21">
        <f>SUM(N104:N105)</f>
        <v>0</v>
      </c>
      <c r="O106" s="21">
        <f>SUM(O104:O105)</f>
        <v>905152</v>
      </c>
      <c r="P106" s="21">
        <f>SUM(P104,P105)</f>
        <v>0</v>
      </c>
      <c r="Q106" s="21">
        <f>SUM(Q104,Q105)</f>
        <v>0</v>
      </c>
      <c r="R106" s="21">
        <f>SUM(R104,R105)</f>
        <v>0</v>
      </c>
      <c r="S106" s="20">
        <f t="shared" si="38"/>
        <v>566429</v>
      </c>
    </row>
    <row r="107" spans="1:19" ht="13.75" customHeight="1" x14ac:dyDescent="0.55000000000000004">
      <c r="A107" s="38" t="s">
        <v>26</v>
      </c>
      <c r="B107" s="13" t="s">
        <v>7</v>
      </c>
      <c r="C107" s="26">
        <v>86467</v>
      </c>
      <c r="D107" s="26">
        <v>81015</v>
      </c>
      <c r="E107" s="26">
        <v>106993</v>
      </c>
      <c r="F107" s="26">
        <v>95127</v>
      </c>
      <c r="G107" s="26">
        <v>108662</v>
      </c>
      <c r="H107" s="26">
        <v>103751</v>
      </c>
      <c r="I107" s="26">
        <v>110351</v>
      </c>
      <c r="J107" s="26">
        <v>130042</v>
      </c>
      <c r="K107" s="26">
        <v>115542</v>
      </c>
      <c r="L107" s="26" t="s">
        <v>54</v>
      </c>
      <c r="M107" s="26" t="s">
        <v>54</v>
      </c>
      <c r="N107" s="26" t="s">
        <v>54</v>
      </c>
      <c r="O107" s="26">
        <f>SUM(C107:N107)</f>
        <v>937950</v>
      </c>
      <c r="P107" s="26" t="s">
        <v>54</v>
      </c>
      <c r="Q107" s="26" t="s">
        <v>54</v>
      </c>
      <c r="R107" s="26" t="s">
        <v>54</v>
      </c>
      <c r="S107" s="22">
        <f t="shared" si="38"/>
        <v>663475</v>
      </c>
    </row>
    <row r="108" spans="1:19" ht="13.75" customHeight="1" x14ac:dyDescent="0.55000000000000004">
      <c r="A108" s="39"/>
      <c r="B108" s="16" t="s">
        <v>8</v>
      </c>
      <c r="C108" s="28">
        <v>2919</v>
      </c>
      <c r="D108" s="28">
        <v>2769</v>
      </c>
      <c r="E108" s="28">
        <v>2941</v>
      </c>
      <c r="F108" s="28">
        <v>2424</v>
      </c>
      <c r="G108" s="28">
        <v>2480</v>
      </c>
      <c r="H108" s="28">
        <v>2684</v>
      </c>
      <c r="I108" s="28">
        <v>2539</v>
      </c>
      <c r="J108" s="28">
        <v>2836</v>
      </c>
      <c r="K108" s="28">
        <v>2525</v>
      </c>
      <c r="L108" s="28" t="s">
        <v>54</v>
      </c>
      <c r="M108" s="28" t="s">
        <v>54</v>
      </c>
      <c r="N108" s="28" t="s">
        <v>54</v>
      </c>
      <c r="O108" s="23">
        <f>SUM(C108:N108)</f>
        <v>24117</v>
      </c>
      <c r="P108" s="28" t="s">
        <v>54</v>
      </c>
      <c r="Q108" s="28" t="s">
        <v>54</v>
      </c>
      <c r="R108" s="28" t="s">
        <v>54</v>
      </c>
      <c r="S108" s="17">
        <f t="shared" si="38"/>
        <v>15488</v>
      </c>
    </row>
    <row r="109" spans="1:19" ht="13.75" customHeight="1" x14ac:dyDescent="0.55000000000000004">
      <c r="A109" s="39"/>
      <c r="B109" s="18" t="s">
        <v>9</v>
      </c>
      <c r="C109" s="21">
        <f>SUM(C107:C108)</f>
        <v>89386</v>
      </c>
      <c r="D109" s="21">
        <f>SUM(D107:D108)</f>
        <v>83784</v>
      </c>
      <c r="E109" s="21">
        <f>SUM(E107:E108)</f>
        <v>109934</v>
      </c>
      <c r="F109" s="19">
        <f t="shared" ref="F109:N109" si="41">SUM(F107,F108)</f>
        <v>97551</v>
      </c>
      <c r="G109" s="19">
        <f t="shared" si="41"/>
        <v>111142</v>
      </c>
      <c r="H109" s="19">
        <f t="shared" si="41"/>
        <v>106435</v>
      </c>
      <c r="I109" s="19">
        <f t="shared" si="41"/>
        <v>112890</v>
      </c>
      <c r="J109" s="19">
        <f t="shared" si="41"/>
        <v>132878</v>
      </c>
      <c r="K109" s="19">
        <f t="shared" si="41"/>
        <v>118067</v>
      </c>
      <c r="L109" s="19">
        <f t="shared" si="41"/>
        <v>0</v>
      </c>
      <c r="M109" s="19">
        <f t="shared" si="41"/>
        <v>0</v>
      </c>
      <c r="N109" s="19">
        <f t="shared" si="41"/>
        <v>0</v>
      </c>
      <c r="O109" s="21">
        <f>SUM(O107:O108)</f>
        <v>962067</v>
      </c>
      <c r="P109" s="19">
        <f>SUM(P107,P108)</f>
        <v>0</v>
      </c>
      <c r="Q109" s="19">
        <f>SUM(Q107,Q108)</f>
        <v>0</v>
      </c>
      <c r="R109" s="19">
        <f>SUM(R107,R108)</f>
        <v>0</v>
      </c>
      <c r="S109" s="20">
        <f t="shared" si="38"/>
        <v>678963</v>
      </c>
    </row>
    <row r="110" spans="1:19" ht="13.75" customHeight="1" x14ac:dyDescent="0.55000000000000004">
      <c r="A110" s="39"/>
      <c r="B110" s="13" t="s">
        <v>10</v>
      </c>
      <c r="C110" s="26">
        <v>41910</v>
      </c>
      <c r="D110" s="26">
        <v>40891</v>
      </c>
      <c r="E110" s="26">
        <v>51101.599999999999</v>
      </c>
      <c r="F110" s="26">
        <v>45398</v>
      </c>
      <c r="G110" s="26">
        <v>35254</v>
      </c>
      <c r="H110" s="26">
        <v>37421</v>
      </c>
      <c r="I110" s="26">
        <v>47049</v>
      </c>
      <c r="J110" s="26">
        <v>60599</v>
      </c>
      <c r="K110" s="26">
        <v>64053</v>
      </c>
      <c r="L110" s="26" t="s">
        <v>54</v>
      </c>
      <c r="M110" s="26" t="s">
        <v>54</v>
      </c>
      <c r="N110" s="26" t="s">
        <v>54</v>
      </c>
      <c r="O110" s="26">
        <f>SUM(C110:N110)</f>
        <v>423676.6</v>
      </c>
      <c r="P110" s="26" t="s">
        <v>54</v>
      </c>
      <c r="Q110" s="26" t="s">
        <v>54</v>
      </c>
      <c r="R110" s="26" t="s">
        <v>54</v>
      </c>
      <c r="S110" s="22">
        <f t="shared" si="38"/>
        <v>289774</v>
      </c>
    </row>
    <row r="111" spans="1:19" ht="13.75" customHeight="1" x14ac:dyDescent="0.55000000000000004">
      <c r="A111" s="39"/>
      <c r="B111" s="16" t="s">
        <v>8</v>
      </c>
      <c r="C111" s="28">
        <v>0</v>
      </c>
      <c r="D111" s="28">
        <v>0</v>
      </c>
      <c r="E111" s="28">
        <v>0</v>
      </c>
      <c r="F111" s="28">
        <v>0</v>
      </c>
      <c r="G111" s="28">
        <v>0</v>
      </c>
      <c r="H111" s="28">
        <v>0</v>
      </c>
      <c r="I111" s="28">
        <v>0</v>
      </c>
      <c r="J111" s="28">
        <v>0</v>
      </c>
      <c r="K111" s="28">
        <v>0</v>
      </c>
      <c r="L111" s="28" t="s">
        <v>54</v>
      </c>
      <c r="M111" s="28" t="s">
        <v>54</v>
      </c>
      <c r="N111" s="28" t="s">
        <v>54</v>
      </c>
      <c r="O111" s="23">
        <f>SUM(C111:N111)</f>
        <v>0</v>
      </c>
      <c r="P111" s="28" t="s">
        <v>54</v>
      </c>
      <c r="Q111" s="28" t="s">
        <v>54</v>
      </c>
      <c r="R111" s="28" t="s">
        <v>54</v>
      </c>
      <c r="S111" s="17">
        <f t="shared" si="38"/>
        <v>0</v>
      </c>
    </row>
    <row r="112" spans="1:19" ht="13.75" customHeight="1" x14ac:dyDescent="0.55000000000000004">
      <c r="A112" s="40"/>
      <c r="B112" s="18" t="s">
        <v>9</v>
      </c>
      <c r="C112" s="21">
        <f>SUM(C110:C111)</f>
        <v>41910</v>
      </c>
      <c r="D112" s="21">
        <f>SUM(D110:D111)</f>
        <v>40891</v>
      </c>
      <c r="E112" s="21">
        <f>SUM(E110:E111)</f>
        <v>51101.599999999999</v>
      </c>
      <c r="F112" s="21">
        <f t="shared" ref="F112:M112" si="42">SUM(F110,F111)</f>
        <v>45398</v>
      </c>
      <c r="G112" s="21">
        <f t="shared" si="42"/>
        <v>35254</v>
      </c>
      <c r="H112" s="21">
        <f t="shared" si="42"/>
        <v>37421</v>
      </c>
      <c r="I112" s="21">
        <f t="shared" si="42"/>
        <v>47049</v>
      </c>
      <c r="J112" s="21">
        <f t="shared" si="42"/>
        <v>60599</v>
      </c>
      <c r="K112" s="21">
        <f t="shared" si="42"/>
        <v>64053</v>
      </c>
      <c r="L112" s="21">
        <f t="shared" si="42"/>
        <v>0</v>
      </c>
      <c r="M112" s="21">
        <f t="shared" si="42"/>
        <v>0</v>
      </c>
      <c r="N112" s="21">
        <f>SUM(N110:N111)</f>
        <v>0</v>
      </c>
      <c r="O112" s="21">
        <f>SUM(O110:O111)</f>
        <v>423676.6</v>
      </c>
      <c r="P112" s="21">
        <f>SUM(P110,P111)</f>
        <v>0</v>
      </c>
      <c r="Q112" s="21">
        <f>SUM(Q110,Q111)</f>
        <v>0</v>
      </c>
      <c r="R112" s="21">
        <f>SUM(R110,R111)</f>
        <v>0</v>
      </c>
      <c r="S112" s="20">
        <f t="shared" si="38"/>
        <v>289774</v>
      </c>
    </row>
    <row r="113" spans="1:19" ht="13.75" customHeight="1" x14ac:dyDescent="0.55000000000000004">
      <c r="A113" s="38" t="s">
        <v>27</v>
      </c>
      <c r="B113" s="13" t="s">
        <v>7</v>
      </c>
      <c r="C113" s="26">
        <v>26209</v>
      </c>
      <c r="D113" s="26">
        <v>27816</v>
      </c>
      <c r="E113" s="26">
        <v>33042</v>
      </c>
      <c r="F113" s="26">
        <v>25604</v>
      </c>
      <c r="G113" s="26">
        <v>30851</v>
      </c>
      <c r="H113" s="26">
        <v>32240</v>
      </c>
      <c r="I113" s="26">
        <v>32973</v>
      </c>
      <c r="J113" s="26">
        <v>36536</v>
      </c>
      <c r="K113" s="26">
        <v>32102</v>
      </c>
      <c r="L113" s="26" t="s">
        <v>54</v>
      </c>
      <c r="M113" s="26" t="s">
        <v>54</v>
      </c>
      <c r="N113" s="26" t="s">
        <v>54</v>
      </c>
      <c r="O113" s="26">
        <f>SUM(C113:N113)</f>
        <v>277373</v>
      </c>
      <c r="P113" s="26" t="s">
        <v>54</v>
      </c>
      <c r="Q113" s="26" t="s">
        <v>54</v>
      </c>
      <c r="R113" s="26" t="s">
        <v>54</v>
      </c>
      <c r="S113" s="22">
        <f t="shared" si="38"/>
        <v>190306</v>
      </c>
    </row>
    <row r="114" spans="1:19" ht="13.75" customHeight="1" x14ac:dyDescent="0.55000000000000004">
      <c r="A114" s="39"/>
      <c r="B114" s="16" t="s">
        <v>8</v>
      </c>
      <c r="C114" s="28">
        <v>0</v>
      </c>
      <c r="D114" s="28">
        <v>0</v>
      </c>
      <c r="E114" s="28">
        <v>0</v>
      </c>
      <c r="F114" s="28">
        <v>0</v>
      </c>
      <c r="G114" s="28">
        <v>0</v>
      </c>
      <c r="H114" s="28">
        <v>0</v>
      </c>
      <c r="I114" s="28">
        <v>0</v>
      </c>
      <c r="J114" s="28">
        <v>0</v>
      </c>
      <c r="K114" s="28">
        <v>0</v>
      </c>
      <c r="L114" s="28" t="s">
        <v>54</v>
      </c>
      <c r="M114" s="28" t="s">
        <v>54</v>
      </c>
      <c r="N114" s="28" t="s">
        <v>54</v>
      </c>
      <c r="O114" s="23">
        <f>SUM(C114:N114)</f>
        <v>0</v>
      </c>
      <c r="P114" s="28" t="s">
        <v>54</v>
      </c>
      <c r="Q114" s="28" t="s">
        <v>54</v>
      </c>
      <c r="R114" s="28" t="s">
        <v>54</v>
      </c>
      <c r="S114" s="17">
        <f t="shared" si="38"/>
        <v>0</v>
      </c>
    </row>
    <row r="115" spans="1:19" ht="13.75" customHeight="1" x14ac:dyDescent="0.55000000000000004">
      <c r="A115" s="39"/>
      <c r="B115" s="18" t="s">
        <v>9</v>
      </c>
      <c r="C115" s="21">
        <f>SUM(C113:C114)</f>
        <v>26209</v>
      </c>
      <c r="D115" s="21">
        <f>SUM(D113:D114)</f>
        <v>27816</v>
      </c>
      <c r="E115" s="21">
        <f>SUM(E113:E114)</f>
        <v>33042</v>
      </c>
      <c r="F115" s="19">
        <f t="shared" ref="F115:N115" si="43">SUM(F113,F114)</f>
        <v>25604</v>
      </c>
      <c r="G115" s="19">
        <f t="shared" si="43"/>
        <v>30851</v>
      </c>
      <c r="H115" s="19">
        <f t="shared" si="43"/>
        <v>32240</v>
      </c>
      <c r="I115" s="19">
        <f t="shared" si="43"/>
        <v>32973</v>
      </c>
      <c r="J115" s="19">
        <f t="shared" si="43"/>
        <v>36536</v>
      </c>
      <c r="K115" s="19">
        <f t="shared" si="43"/>
        <v>32102</v>
      </c>
      <c r="L115" s="19">
        <f t="shared" si="43"/>
        <v>0</v>
      </c>
      <c r="M115" s="19">
        <f t="shared" si="43"/>
        <v>0</v>
      </c>
      <c r="N115" s="19">
        <f t="shared" si="43"/>
        <v>0</v>
      </c>
      <c r="O115" s="21">
        <f>SUM(O113:O114)</f>
        <v>277373</v>
      </c>
      <c r="P115" s="19">
        <f>SUM(P113,P114)</f>
        <v>0</v>
      </c>
      <c r="Q115" s="19">
        <f>SUM(Q113,Q114)</f>
        <v>0</v>
      </c>
      <c r="R115" s="19">
        <f>SUM(R113,R114)</f>
        <v>0</v>
      </c>
      <c r="S115" s="20">
        <f t="shared" si="38"/>
        <v>190306</v>
      </c>
    </row>
    <row r="116" spans="1:19" ht="13.75" customHeight="1" x14ac:dyDescent="0.55000000000000004">
      <c r="A116" s="39"/>
      <c r="B116" s="13" t="s">
        <v>10</v>
      </c>
      <c r="C116" s="26">
        <v>0</v>
      </c>
      <c r="D116" s="26">
        <v>0</v>
      </c>
      <c r="E116" s="26">
        <v>0</v>
      </c>
      <c r="F116" s="26">
        <v>0</v>
      </c>
      <c r="G116" s="26">
        <v>0</v>
      </c>
      <c r="H116" s="26">
        <v>6667</v>
      </c>
      <c r="I116" s="26">
        <v>0</v>
      </c>
      <c r="J116" s="26">
        <v>0</v>
      </c>
      <c r="K116" s="26">
        <v>0</v>
      </c>
      <c r="L116" s="26" t="s">
        <v>54</v>
      </c>
      <c r="M116" s="26" t="s">
        <v>54</v>
      </c>
      <c r="N116" s="26" t="s">
        <v>54</v>
      </c>
      <c r="O116" s="26">
        <f>SUM(C116:N116)</f>
        <v>6667</v>
      </c>
      <c r="P116" s="26" t="s">
        <v>54</v>
      </c>
      <c r="Q116" s="26" t="s">
        <v>54</v>
      </c>
      <c r="R116" s="26" t="s">
        <v>54</v>
      </c>
      <c r="S116" s="22">
        <f t="shared" si="38"/>
        <v>6667</v>
      </c>
    </row>
    <row r="117" spans="1:19" ht="13.75" customHeight="1" x14ac:dyDescent="0.55000000000000004">
      <c r="A117" s="39"/>
      <c r="B117" s="16" t="s">
        <v>8</v>
      </c>
      <c r="C117" s="28">
        <v>0</v>
      </c>
      <c r="D117" s="28">
        <v>0</v>
      </c>
      <c r="E117" s="28">
        <v>0</v>
      </c>
      <c r="F117" s="28">
        <v>0</v>
      </c>
      <c r="G117" s="28">
        <v>0</v>
      </c>
      <c r="H117" s="28">
        <v>0</v>
      </c>
      <c r="I117" s="28">
        <v>0</v>
      </c>
      <c r="J117" s="28">
        <v>0</v>
      </c>
      <c r="K117" s="28">
        <v>0</v>
      </c>
      <c r="L117" s="28" t="s">
        <v>54</v>
      </c>
      <c r="M117" s="28" t="s">
        <v>54</v>
      </c>
      <c r="N117" s="28" t="s">
        <v>54</v>
      </c>
      <c r="O117" s="23">
        <f>SUM(C117:N117)</f>
        <v>0</v>
      </c>
      <c r="P117" s="28" t="s">
        <v>54</v>
      </c>
      <c r="Q117" s="28" t="s">
        <v>54</v>
      </c>
      <c r="R117" s="28" t="s">
        <v>54</v>
      </c>
      <c r="S117" s="17">
        <f t="shared" si="38"/>
        <v>0</v>
      </c>
    </row>
    <row r="118" spans="1:19" ht="13.75" customHeight="1" thickBot="1" x14ac:dyDescent="0.6">
      <c r="A118" s="45"/>
      <c r="B118" s="18" t="s">
        <v>9</v>
      </c>
      <c r="C118" s="21">
        <f>SUM(C116:C117)</f>
        <v>0</v>
      </c>
      <c r="D118" s="21">
        <f>SUM(D116:D117)</f>
        <v>0</v>
      </c>
      <c r="E118" s="21">
        <f>SUM(E116:E117)</f>
        <v>0</v>
      </c>
      <c r="F118" s="21">
        <f t="shared" ref="F118:M118" si="44">SUM(F116,F117)</f>
        <v>0</v>
      </c>
      <c r="G118" s="21">
        <f t="shared" si="44"/>
        <v>0</v>
      </c>
      <c r="H118" s="21">
        <f t="shared" si="44"/>
        <v>6667</v>
      </c>
      <c r="I118" s="21">
        <f t="shared" si="44"/>
        <v>0</v>
      </c>
      <c r="J118" s="21">
        <f t="shared" si="44"/>
        <v>0</v>
      </c>
      <c r="K118" s="21">
        <f t="shared" si="44"/>
        <v>0</v>
      </c>
      <c r="L118" s="21">
        <f t="shared" si="44"/>
        <v>0</v>
      </c>
      <c r="M118" s="21">
        <f t="shared" si="44"/>
        <v>0</v>
      </c>
      <c r="N118" s="21">
        <f>SUM(N116:N117)</f>
        <v>0</v>
      </c>
      <c r="O118" s="21">
        <f>SUM(O116:O117)</f>
        <v>6667</v>
      </c>
      <c r="P118" s="21">
        <f>SUM(P116,P117)</f>
        <v>0</v>
      </c>
      <c r="Q118" s="21">
        <f>SUM(Q116,Q117)</f>
        <v>0</v>
      </c>
      <c r="R118" s="21">
        <f>SUM(R116,R117)</f>
        <v>0</v>
      </c>
      <c r="S118" s="20">
        <f t="shared" si="38"/>
        <v>6667</v>
      </c>
    </row>
    <row r="119" spans="1:19" ht="13.75" customHeight="1" x14ac:dyDescent="0.55000000000000004">
      <c r="A119" s="1" t="s">
        <v>56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3.75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3.75" customHeight="1" thickBot="1" x14ac:dyDescent="0.6">
      <c r="A121" s="46" t="s">
        <v>0</v>
      </c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</row>
    <row r="122" spans="1:19" ht="13.75" customHeight="1" thickBot="1" x14ac:dyDescent="0.6">
      <c r="A122" s="8" t="s">
        <v>1</v>
      </c>
      <c r="B122" s="8" t="s">
        <v>2</v>
      </c>
      <c r="C122" s="5" t="s">
        <v>55</v>
      </c>
      <c r="D122" s="6"/>
      <c r="E122" s="6"/>
      <c r="F122" s="5" t="s">
        <v>3</v>
      </c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7"/>
      <c r="S122" s="8" t="s">
        <v>4</v>
      </c>
    </row>
    <row r="123" spans="1:19" ht="13.75" customHeight="1" thickBot="1" x14ac:dyDescent="0.6">
      <c r="A123" s="11"/>
      <c r="B123" s="11"/>
      <c r="C123" s="10">
        <v>1</v>
      </c>
      <c r="D123" s="10">
        <v>2</v>
      </c>
      <c r="E123" s="10">
        <v>3</v>
      </c>
      <c r="F123" s="10">
        <v>4</v>
      </c>
      <c r="G123" s="10">
        <v>5</v>
      </c>
      <c r="H123" s="10">
        <v>6</v>
      </c>
      <c r="I123" s="10">
        <v>7</v>
      </c>
      <c r="J123" s="10">
        <v>8</v>
      </c>
      <c r="K123" s="10">
        <v>9</v>
      </c>
      <c r="L123" s="10">
        <v>10</v>
      </c>
      <c r="M123" s="10">
        <v>11</v>
      </c>
      <c r="N123" s="10">
        <v>12</v>
      </c>
      <c r="O123" s="10" t="s">
        <v>5</v>
      </c>
      <c r="P123" s="10">
        <v>1</v>
      </c>
      <c r="Q123" s="10">
        <v>2</v>
      </c>
      <c r="R123" s="10">
        <v>3</v>
      </c>
      <c r="S123" s="11"/>
    </row>
    <row r="124" spans="1:19" ht="13.75" customHeight="1" x14ac:dyDescent="0.55000000000000004">
      <c r="A124" s="35" t="s">
        <v>28</v>
      </c>
      <c r="B124" s="13" t="s">
        <v>7</v>
      </c>
      <c r="C124" s="26">
        <v>79104</v>
      </c>
      <c r="D124" s="26">
        <v>81283</v>
      </c>
      <c r="E124" s="26">
        <v>95272</v>
      </c>
      <c r="F124" s="26">
        <v>94558</v>
      </c>
      <c r="G124" s="26">
        <v>108179</v>
      </c>
      <c r="H124" s="26">
        <v>105122</v>
      </c>
      <c r="I124" s="26">
        <v>111290</v>
      </c>
      <c r="J124" s="26">
        <v>135528</v>
      </c>
      <c r="K124" s="26">
        <v>116739</v>
      </c>
      <c r="L124" s="26" t="s">
        <v>54</v>
      </c>
      <c r="M124" s="26" t="s">
        <v>54</v>
      </c>
      <c r="N124" s="26" t="s">
        <v>54</v>
      </c>
      <c r="O124" s="26">
        <f>SUM(C124:N124)</f>
        <v>927075</v>
      </c>
      <c r="P124" s="26" t="s">
        <v>54</v>
      </c>
      <c r="Q124" s="26" t="s">
        <v>54</v>
      </c>
      <c r="R124" s="26" t="s">
        <v>54</v>
      </c>
      <c r="S124" s="22">
        <f t="shared" ref="S124:S159" si="45">SUM(F124:N124,P124:R124)</f>
        <v>671416</v>
      </c>
    </row>
    <row r="125" spans="1:19" ht="13.75" customHeight="1" x14ac:dyDescent="0.55000000000000004">
      <c r="A125" s="36"/>
      <c r="B125" s="16" t="s">
        <v>8</v>
      </c>
      <c r="C125" s="28">
        <v>7956</v>
      </c>
      <c r="D125" s="28">
        <v>7649</v>
      </c>
      <c r="E125" s="28">
        <v>7312</v>
      </c>
      <c r="F125" s="28">
        <v>5643</v>
      </c>
      <c r="G125" s="28">
        <v>6426</v>
      </c>
      <c r="H125" s="28">
        <v>6562</v>
      </c>
      <c r="I125" s="28">
        <v>7087</v>
      </c>
      <c r="J125" s="28">
        <v>7931</v>
      </c>
      <c r="K125" s="28">
        <v>7469</v>
      </c>
      <c r="L125" s="28" t="s">
        <v>54</v>
      </c>
      <c r="M125" s="28" t="s">
        <v>54</v>
      </c>
      <c r="N125" s="28" t="s">
        <v>54</v>
      </c>
      <c r="O125" s="23">
        <f>SUM(C125:N125)</f>
        <v>64035</v>
      </c>
      <c r="P125" s="28" t="s">
        <v>54</v>
      </c>
      <c r="Q125" s="28" t="s">
        <v>54</v>
      </c>
      <c r="R125" s="28" t="s">
        <v>54</v>
      </c>
      <c r="S125" s="17">
        <f t="shared" si="45"/>
        <v>41118</v>
      </c>
    </row>
    <row r="126" spans="1:19" ht="13.75" customHeight="1" x14ac:dyDescent="0.55000000000000004">
      <c r="A126" s="36"/>
      <c r="B126" s="18" t="s">
        <v>9</v>
      </c>
      <c r="C126" s="21">
        <f>SUM(C124:C125)</f>
        <v>87060</v>
      </c>
      <c r="D126" s="21">
        <f>SUM(D124:D125)</f>
        <v>88932</v>
      </c>
      <c r="E126" s="21">
        <f>SUM(E124:E125)</f>
        <v>102584</v>
      </c>
      <c r="F126" s="19">
        <f t="shared" ref="F126:N126" si="46">SUM(F124,F125)</f>
        <v>100201</v>
      </c>
      <c r="G126" s="19">
        <f t="shared" si="46"/>
        <v>114605</v>
      </c>
      <c r="H126" s="19">
        <f t="shared" si="46"/>
        <v>111684</v>
      </c>
      <c r="I126" s="19">
        <f t="shared" si="46"/>
        <v>118377</v>
      </c>
      <c r="J126" s="19">
        <f t="shared" si="46"/>
        <v>143459</v>
      </c>
      <c r="K126" s="19">
        <f t="shared" si="46"/>
        <v>124208</v>
      </c>
      <c r="L126" s="19">
        <f t="shared" si="46"/>
        <v>0</v>
      </c>
      <c r="M126" s="19">
        <f t="shared" si="46"/>
        <v>0</v>
      </c>
      <c r="N126" s="19">
        <f t="shared" si="46"/>
        <v>0</v>
      </c>
      <c r="O126" s="21">
        <f>SUM(O124:O125)</f>
        <v>991110</v>
      </c>
      <c r="P126" s="19">
        <f>SUM(P124,P125)</f>
        <v>0</v>
      </c>
      <c r="Q126" s="19">
        <f>SUM(Q124,Q125)</f>
        <v>0</v>
      </c>
      <c r="R126" s="19">
        <f>SUM(R124,R125)</f>
        <v>0</v>
      </c>
      <c r="S126" s="20">
        <f t="shared" si="45"/>
        <v>712534</v>
      </c>
    </row>
    <row r="127" spans="1:19" ht="13.75" customHeight="1" x14ac:dyDescent="0.55000000000000004">
      <c r="A127" s="36"/>
      <c r="B127" s="13" t="s">
        <v>10</v>
      </c>
      <c r="C127" s="26">
        <v>67466</v>
      </c>
      <c r="D127" s="26">
        <v>38217</v>
      </c>
      <c r="E127" s="26">
        <v>62923</v>
      </c>
      <c r="F127" s="26">
        <v>37380</v>
      </c>
      <c r="G127" s="26">
        <v>54767</v>
      </c>
      <c r="H127" s="26">
        <v>38138</v>
      </c>
      <c r="I127" s="26">
        <v>42876</v>
      </c>
      <c r="J127" s="26">
        <v>41679</v>
      </c>
      <c r="K127" s="26">
        <v>40798</v>
      </c>
      <c r="L127" s="26" t="s">
        <v>54</v>
      </c>
      <c r="M127" s="26" t="s">
        <v>54</v>
      </c>
      <c r="N127" s="26" t="s">
        <v>54</v>
      </c>
      <c r="O127" s="26">
        <f>SUM(C127:N127)</f>
        <v>424244</v>
      </c>
      <c r="P127" s="26" t="s">
        <v>54</v>
      </c>
      <c r="Q127" s="26" t="s">
        <v>54</v>
      </c>
      <c r="R127" s="26" t="s">
        <v>54</v>
      </c>
      <c r="S127" s="22">
        <f t="shared" si="45"/>
        <v>255638</v>
      </c>
    </row>
    <row r="128" spans="1:19" ht="13.75" customHeight="1" x14ac:dyDescent="0.55000000000000004">
      <c r="A128" s="36"/>
      <c r="B128" s="16" t="s">
        <v>8</v>
      </c>
      <c r="C128" s="28">
        <v>0</v>
      </c>
      <c r="D128" s="28">
        <v>0</v>
      </c>
      <c r="E128" s="28">
        <v>327</v>
      </c>
      <c r="F128" s="28">
        <v>2</v>
      </c>
      <c r="G128" s="28">
        <v>125</v>
      </c>
      <c r="H128" s="28">
        <v>10</v>
      </c>
      <c r="I128" s="28">
        <v>13</v>
      </c>
      <c r="J128" s="28">
        <v>58</v>
      </c>
      <c r="K128" s="28">
        <v>94</v>
      </c>
      <c r="L128" s="28" t="s">
        <v>54</v>
      </c>
      <c r="M128" s="28" t="s">
        <v>54</v>
      </c>
      <c r="N128" s="28" t="s">
        <v>54</v>
      </c>
      <c r="O128" s="23">
        <f>SUM(C128:N128)</f>
        <v>629</v>
      </c>
      <c r="P128" s="28" t="s">
        <v>54</v>
      </c>
      <c r="Q128" s="28" t="s">
        <v>54</v>
      </c>
      <c r="R128" s="28" t="s">
        <v>54</v>
      </c>
      <c r="S128" s="17">
        <f t="shared" si="45"/>
        <v>302</v>
      </c>
    </row>
    <row r="129" spans="1:19" ht="13.75" customHeight="1" x14ac:dyDescent="0.55000000000000004">
      <c r="A129" s="37"/>
      <c r="B129" s="18" t="s">
        <v>9</v>
      </c>
      <c r="C129" s="21">
        <f>SUM(C127:C128)</f>
        <v>67466</v>
      </c>
      <c r="D129" s="21">
        <f>SUM(D127:D128)</f>
        <v>38217</v>
      </c>
      <c r="E129" s="21">
        <f>SUM(E127:E128)</f>
        <v>63250</v>
      </c>
      <c r="F129" s="21">
        <f t="shared" ref="F129:M129" si="47">SUM(F127,F128)</f>
        <v>37382</v>
      </c>
      <c r="G129" s="21">
        <f t="shared" si="47"/>
        <v>54892</v>
      </c>
      <c r="H129" s="21">
        <f t="shared" si="47"/>
        <v>38148</v>
      </c>
      <c r="I129" s="21">
        <f t="shared" si="47"/>
        <v>42889</v>
      </c>
      <c r="J129" s="21">
        <f t="shared" si="47"/>
        <v>41737</v>
      </c>
      <c r="K129" s="21">
        <f t="shared" si="47"/>
        <v>40892</v>
      </c>
      <c r="L129" s="21">
        <f t="shared" si="47"/>
        <v>0</v>
      </c>
      <c r="M129" s="21">
        <f t="shared" si="47"/>
        <v>0</v>
      </c>
      <c r="N129" s="21">
        <f>SUM(N127:N128)</f>
        <v>0</v>
      </c>
      <c r="O129" s="21">
        <f>SUM(O127:O128)</f>
        <v>424873</v>
      </c>
      <c r="P129" s="21">
        <f>SUM(P127,P128)</f>
        <v>0</v>
      </c>
      <c r="Q129" s="21">
        <f>SUM(Q127,Q128)</f>
        <v>0</v>
      </c>
      <c r="R129" s="21">
        <f>SUM(R127,R128)</f>
        <v>0</v>
      </c>
      <c r="S129" s="20">
        <f t="shared" si="45"/>
        <v>255940</v>
      </c>
    </row>
    <row r="130" spans="1:19" ht="13.75" customHeight="1" x14ac:dyDescent="0.55000000000000004">
      <c r="A130" s="38" t="s">
        <v>29</v>
      </c>
      <c r="B130" s="13" t="s">
        <v>7</v>
      </c>
      <c r="C130" s="26">
        <v>33274</v>
      </c>
      <c r="D130" s="26">
        <v>30245</v>
      </c>
      <c r="E130" s="26">
        <v>40560</v>
      </c>
      <c r="F130" s="26">
        <v>33438</v>
      </c>
      <c r="G130" s="26">
        <v>39617</v>
      </c>
      <c r="H130" s="26">
        <v>38557</v>
      </c>
      <c r="I130" s="26">
        <v>39238</v>
      </c>
      <c r="J130" s="26">
        <v>48821</v>
      </c>
      <c r="K130" s="26">
        <v>42604</v>
      </c>
      <c r="L130" s="26" t="s">
        <v>54</v>
      </c>
      <c r="M130" s="26" t="s">
        <v>54</v>
      </c>
      <c r="N130" s="26" t="s">
        <v>54</v>
      </c>
      <c r="O130" s="26">
        <f>SUM(C130:N130)</f>
        <v>346354</v>
      </c>
      <c r="P130" s="26" t="s">
        <v>54</v>
      </c>
      <c r="Q130" s="26" t="s">
        <v>54</v>
      </c>
      <c r="R130" s="26" t="s">
        <v>54</v>
      </c>
      <c r="S130" s="22">
        <f t="shared" si="45"/>
        <v>242275</v>
      </c>
    </row>
    <row r="131" spans="1:19" ht="13.75" customHeight="1" x14ac:dyDescent="0.55000000000000004">
      <c r="A131" s="39"/>
      <c r="B131" s="16" t="s">
        <v>8</v>
      </c>
      <c r="C131" s="28">
        <v>4042</v>
      </c>
      <c r="D131" s="28">
        <v>4176</v>
      </c>
      <c r="E131" s="28">
        <v>3574</v>
      </c>
      <c r="F131" s="28">
        <v>2952</v>
      </c>
      <c r="G131" s="28">
        <v>2382</v>
      </c>
      <c r="H131" s="28">
        <v>2455</v>
      </c>
      <c r="I131" s="28">
        <v>2548</v>
      </c>
      <c r="J131" s="28">
        <v>2896</v>
      </c>
      <c r="K131" s="28">
        <v>2950</v>
      </c>
      <c r="L131" s="28" t="s">
        <v>54</v>
      </c>
      <c r="M131" s="28" t="s">
        <v>54</v>
      </c>
      <c r="N131" s="28" t="s">
        <v>54</v>
      </c>
      <c r="O131" s="23">
        <f>SUM(C131:N131)</f>
        <v>27975</v>
      </c>
      <c r="P131" s="28" t="s">
        <v>54</v>
      </c>
      <c r="Q131" s="28" t="s">
        <v>54</v>
      </c>
      <c r="R131" s="28" t="s">
        <v>54</v>
      </c>
      <c r="S131" s="17">
        <f t="shared" si="45"/>
        <v>16183</v>
      </c>
    </row>
    <row r="132" spans="1:19" ht="13.75" customHeight="1" x14ac:dyDescent="0.55000000000000004">
      <c r="A132" s="39"/>
      <c r="B132" s="18" t="s">
        <v>9</v>
      </c>
      <c r="C132" s="21">
        <f>SUM(C130:C131)</f>
        <v>37316</v>
      </c>
      <c r="D132" s="21">
        <f>SUM(D130:D131)</f>
        <v>34421</v>
      </c>
      <c r="E132" s="21">
        <f>SUM(E130:E131)</f>
        <v>44134</v>
      </c>
      <c r="F132" s="19">
        <f t="shared" ref="F132:N132" si="48">SUM(F130,F131)</f>
        <v>36390</v>
      </c>
      <c r="G132" s="19">
        <f t="shared" si="48"/>
        <v>41999</v>
      </c>
      <c r="H132" s="19">
        <f t="shared" si="48"/>
        <v>41012</v>
      </c>
      <c r="I132" s="19">
        <f t="shared" si="48"/>
        <v>41786</v>
      </c>
      <c r="J132" s="19">
        <f t="shared" si="48"/>
        <v>51717</v>
      </c>
      <c r="K132" s="19">
        <f t="shared" si="48"/>
        <v>45554</v>
      </c>
      <c r="L132" s="19">
        <f t="shared" si="48"/>
        <v>0</v>
      </c>
      <c r="M132" s="19">
        <f t="shared" si="48"/>
        <v>0</v>
      </c>
      <c r="N132" s="19">
        <f t="shared" si="48"/>
        <v>0</v>
      </c>
      <c r="O132" s="21">
        <f>SUM(O130:O131)</f>
        <v>374329</v>
      </c>
      <c r="P132" s="19">
        <f>SUM(P130,P131)</f>
        <v>0</v>
      </c>
      <c r="Q132" s="19">
        <f>SUM(Q130,Q131)</f>
        <v>0</v>
      </c>
      <c r="R132" s="19">
        <f>SUM(R130,R131)</f>
        <v>0</v>
      </c>
      <c r="S132" s="20">
        <f t="shared" si="45"/>
        <v>258458</v>
      </c>
    </row>
    <row r="133" spans="1:19" ht="13.75" customHeight="1" x14ac:dyDescent="0.55000000000000004">
      <c r="A133" s="39"/>
      <c r="B133" s="13" t="s">
        <v>10</v>
      </c>
      <c r="C133" s="26">
        <v>11181</v>
      </c>
      <c r="D133" s="26">
        <v>13777</v>
      </c>
      <c r="E133" s="26">
        <v>13833</v>
      </c>
      <c r="F133" s="26">
        <v>15998</v>
      </c>
      <c r="G133" s="26">
        <v>15197</v>
      </c>
      <c r="H133" s="26">
        <v>15450</v>
      </c>
      <c r="I133" s="26">
        <v>13425</v>
      </c>
      <c r="J133" s="26">
        <v>10354</v>
      </c>
      <c r="K133" s="26">
        <v>18025</v>
      </c>
      <c r="L133" s="26" t="s">
        <v>54</v>
      </c>
      <c r="M133" s="26" t="s">
        <v>54</v>
      </c>
      <c r="N133" s="26" t="s">
        <v>54</v>
      </c>
      <c r="O133" s="26">
        <f>SUM(C133:N133)</f>
        <v>127240</v>
      </c>
      <c r="P133" s="26" t="s">
        <v>54</v>
      </c>
      <c r="Q133" s="26" t="s">
        <v>54</v>
      </c>
      <c r="R133" s="26" t="s">
        <v>54</v>
      </c>
      <c r="S133" s="22">
        <f t="shared" si="45"/>
        <v>88449</v>
      </c>
    </row>
    <row r="134" spans="1:19" ht="13.75" customHeight="1" x14ac:dyDescent="0.55000000000000004">
      <c r="A134" s="39"/>
      <c r="B134" s="16" t="s">
        <v>8</v>
      </c>
      <c r="C134" s="28">
        <v>0</v>
      </c>
      <c r="D134" s="28">
        <v>0</v>
      </c>
      <c r="E134" s="28">
        <v>0</v>
      </c>
      <c r="F134" s="28">
        <v>0</v>
      </c>
      <c r="G134" s="28">
        <v>0</v>
      </c>
      <c r="H134" s="28">
        <v>0</v>
      </c>
      <c r="I134" s="28">
        <v>0</v>
      </c>
      <c r="J134" s="28">
        <v>0</v>
      </c>
      <c r="K134" s="28">
        <v>0</v>
      </c>
      <c r="L134" s="28" t="s">
        <v>54</v>
      </c>
      <c r="M134" s="28" t="s">
        <v>54</v>
      </c>
      <c r="N134" s="28" t="s">
        <v>54</v>
      </c>
      <c r="O134" s="23">
        <f>SUM(C134:N134)</f>
        <v>0</v>
      </c>
      <c r="P134" s="28" t="s">
        <v>54</v>
      </c>
      <c r="Q134" s="28" t="s">
        <v>54</v>
      </c>
      <c r="R134" s="28" t="s">
        <v>54</v>
      </c>
      <c r="S134" s="17">
        <f t="shared" si="45"/>
        <v>0</v>
      </c>
    </row>
    <row r="135" spans="1:19" ht="13.75" customHeight="1" x14ac:dyDescent="0.55000000000000004">
      <c r="A135" s="40"/>
      <c r="B135" s="18" t="s">
        <v>9</v>
      </c>
      <c r="C135" s="21">
        <f>SUM(C133:C134)</f>
        <v>11181</v>
      </c>
      <c r="D135" s="21">
        <f>SUM(D133:D134)</f>
        <v>13777</v>
      </c>
      <c r="E135" s="21">
        <f>SUM(E133:E134)</f>
        <v>13833</v>
      </c>
      <c r="F135" s="21">
        <f t="shared" ref="F135:M135" si="49">SUM(F133,F134)</f>
        <v>15998</v>
      </c>
      <c r="G135" s="21">
        <f t="shared" si="49"/>
        <v>15197</v>
      </c>
      <c r="H135" s="21">
        <f t="shared" si="49"/>
        <v>15450</v>
      </c>
      <c r="I135" s="21">
        <f t="shared" si="49"/>
        <v>13425</v>
      </c>
      <c r="J135" s="21">
        <f t="shared" si="49"/>
        <v>10354</v>
      </c>
      <c r="K135" s="21">
        <f t="shared" si="49"/>
        <v>18025</v>
      </c>
      <c r="L135" s="21">
        <f t="shared" si="49"/>
        <v>0</v>
      </c>
      <c r="M135" s="21">
        <f t="shared" si="49"/>
        <v>0</v>
      </c>
      <c r="N135" s="21">
        <f>SUM(N133:N134)</f>
        <v>0</v>
      </c>
      <c r="O135" s="21">
        <f>SUM(O133:O134)</f>
        <v>127240</v>
      </c>
      <c r="P135" s="21">
        <f>SUM(P133,P134)</f>
        <v>0</v>
      </c>
      <c r="Q135" s="21">
        <f>SUM(Q133,Q134)</f>
        <v>0</v>
      </c>
      <c r="R135" s="21">
        <f>SUM(R133,R134)</f>
        <v>0</v>
      </c>
      <c r="S135" s="20">
        <f t="shared" si="45"/>
        <v>88449</v>
      </c>
    </row>
    <row r="136" spans="1:19" ht="13.75" customHeight="1" x14ac:dyDescent="0.55000000000000004">
      <c r="A136" s="38" t="s">
        <v>30</v>
      </c>
      <c r="B136" s="13" t="s">
        <v>7</v>
      </c>
      <c r="C136" s="26">
        <v>13345</v>
      </c>
      <c r="D136" s="26">
        <v>11297</v>
      </c>
      <c r="E136" s="26">
        <v>14924</v>
      </c>
      <c r="F136" s="26">
        <v>14682</v>
      </c>
      <c r="G136" s="26">
        <v>18427</v>
      </c>
      <c r="H136" s="26">
        <v>15655</v>
      </c>
      <c r="I136" s="26">
        <v>17918</v>
      </c>
      <c r="J136" s="26">
        <v>23949</v>
      </c>
      <c r="K136" s="26">
        <v>18071</v>
      </c>
      <c r="L136" s="26" t="s">
        <v>54</v>
      </c>
      <c r="M136" s="26" t="s">
        <v>54</v>
      </c>
      <c r="N136" s="26" t="s">
        <v>54</v>
      </c>
      <c r="O136" s="26">
        <f>SUM(C136:N136)</f>
        <v>148268</v>
      </c>
      <c r="P136" s="26" t="s">
        <v>54</v>
      </c>
      <c r="Q136" s="26" t="s">
        <v>54</v>
      </c>
      <c r="R136" s="26" t="s">
        <v>54</v>
      </c>
      <c r="S136" s="22">
        <f t="shared" si="45"/>
        <v>108702</v>
      </c>
    </row>
    <row r="137" spans="1:19" ht="13.75" customHeight="1" x14ac:dyDescent="0.55000000000000004">
      <c r="A137" s="39"/>
      <c r="B137" s="16" t="s">
        <v>8</v>
      </c>
      <c r="C137" s="28">
        <v>0</v>
      </c>
      <c r="D137" s="28">
        <v>0</v>
      </c>
      <c r="E137" s="28">
        <v>0</v>
      </c>
      <c r="F137" s="28">
        <v>0</v>
      </c>
      <c r="G137" s="28">
        <v>0</v>
      </c>
      <c r="H137" s="28">
        <v>0</v>
      </c>
      <c r="I137" s="28">
        <v>0</v>
      </c>
      <c r="J137" s="28">
        <v>0</v>
      </c>
      <c r="K137" s="28">
        <v>0</v>
      </c>
      <c r="L137" s="28" t="s">
        <v>54</v>
      </c>
      <c r="M137" s="28" t="s">
        <v>54</v>
      </c>
      <c r="N137" s="28" t="s">
        <v>54</v>
      </c>
      <c r="O137" s="23">
        <f>SUM(C137:N137)</f>
        <v>0</v>
      </c>
      <c r="P137" s="28" t="s">
        <v>54</v>
      </c>
      <c r="Q137" s="28" t="s">
        <v>54</v>
      </c>
      <c r="R137" s="28" t="s">
        <v>54</v>
      </c>
      <c r="S137" s="17">
        <f t="shared" si="45"/>
        <v>0</v>
      </c>
    </row>
    <row r="138" spans="1:19" ht="13.5" customHeight="1" x14ac:dyDescent="0.55000000000000004">
      <c r="A138" s="39"/>
      <c r="B138" s="18" t="s">
        <v>9</v>
      </c>
      <c r="C138" s="21">
        <f>SUM(C136:C137)</f>
        <v>13345</v>
      </c>
      <c r="D138" s="21">
        <f>SUM(D136:D137)</f>
        <v>11297</v>
      </c>
      <c r="E138" s="21">
        <f>SUM(E136:E137)</f>
        <v>14924</v>
      </c>
      <c r="F138" s="19">
        <f t="shared" ref="F138:N138" si="50">SUM(F136,F137)</f>
        <v>14682</v>
      </c>
      <c r="G138" s="19">
        <f t="shared" si="50"/>
        <v>18427</v>
      </c>
      <c r="H138" s="19">
        <f t="shared" si="50"/>
        <v>15655</v>
      </c>
      <c r="I138" s="19">
        <f t="shared" si="50"/>
        <v>17918</v>
      </c>
      <c r="J138" s="19">
        <f t="shared" si="50"/>
        <v>23949</v>
      </c>
      <c r="K138" s="19">
        <f t="shared" si="50"/>
        <v>18071</v>
      </c>
      <c r="L138" s="19">
        <f t="shared" si="50"/>
        <v>0</v>
      </c>
      <c r="M138" s="19">
        <f t="shared" si="50"/>
        <v>0</v>
      </c>
      <c r="N138" s="19">
        <f t="shared" si="50"/>
        <v>0</v>
      </c>
      <c r="O138" s="21">
        <f>SUM(O136:O137)</f>
        <v>148268</v>
      </c>
      <c r="P138" s="19">
        <f>SUM(P136,P137)</f>
        <v>0</v>
      </c>
      <c r="Q138" s="19">
        <f>SUM(Q136,Q137)</f>
        <v>0</v>
      </c>
      <c r="R138" s="19">
        <f>SUM(R136,R137)</f>
        <v>0</v>
      </c>
      <c r="S138" s="20">
        <f t="shared" si="45"/>
        <v>108702</v>
      </c>
    </row>
    <row r="139" spans="1:19" ht="13.75" customHeight="1" x14ac:dyDescent="0.55000000000000004">
      <c r="A139" s="39"/>
      <c r="B139" s="13" t="s">
        <v>10</v>
      </c>
      <c r="C139" s="26">
        <v>4782</v>
      </c>
      <c r="D139" s="26">
        <v>7142</v>
      </c>
      <c r="E139" s="26">
        <v>7352</v>
      </c>
      <c r="F139" s="26">
        <v>6715</v>
      </c>
      <c r="G139" s="26">
        <v>4253</v>
      </c>
      <c r="H139" s="26">
        <v>12250</v>
      </c>
      <c r="I139" s="26">
        <v>15087</v>
      </c>
      <c r="J139" s="26">
        <v>16171</v>
      </c>
      <c r="K139" s="26">
        <v>22555</v>
      </c>
      <c r="L139" s="26" t="s">
        <v>54</v>
      </c>
      <c r="M139" s="26" t="s">
        <v>54</v>
      </c>
      <c r="N139" s="26" t="s">
        <v>54</v>
      </c>
      <c r="O139" s="26">
        <f>SUM(C139:N139)</f>
        <v>96307</v>
      </c>
      <c r="P139" s="26" t="s">
        <v>54</v>
      </c>
      <c r="Q139" s="26" t="s">
        <v>54</v>
      </c>
      <c r="R139" s="26" t="s">
        <v>54</v>
      </c>
      <c r="S139" s="22">
        <f t="shared" si="45"/>
        <v>77031</v>
      </c>
    </row>
    <row r="140" spans="1:19" ht="13.75" customHeight="1" x14ac:dyDescent="0.55000000000000004">
      <c r="A140" s="39"/>
      <c r="B140" s="16" t="s">
        <v>8</v>
      </c>
      <c r="C140" s="28">
        <v>0</v>
      </c>
      <c r="D140" s="28">
        <v>0</v>
      </c>
      <c r="E140" s="28">
        <v>0</v>
      </c>
      <c r="F140" s="28">
        <v>0</v>
      </c>
      <c r="G140" s="28">
        <v>0</v>
      </c>
      <c r="H140" s="28">
        <v>0</v>
      </c>
      <c r="I140" s="28">
        <v>0</v>
      </c>
      <c r="J140" s="28">
        <v>0</v>
      </c>
      <c r="K140" s="28">
        <v>0</v>
      </c>
      <c r="L140" s="28" t="s">
        <v>54</v>
      </c>
      <c r="M140" s="28" t="s">
        <v>54</v>
      </c>
      <c r="N140" s="28" t="s">
        <v>54</v>
      </c>
      <c r="O140" s="23">
        <f>SUM(C140:N140)</f>
        <v>0</v>
      </c>
      <c r="P140" s="28" t="s">
        <v>54</v>
      </c>
      <c r="Q140" s="28" t="s">
        <v>54</v>
      </c>
      <c r="R140" s="28" t="s">
        <v>54</v>
      </c>
      <c r="S140" s="17">
        <f t="shared" si="45"/>
        <v>0</v>
      </c>
    </row>
    <row r="141" spans="1:19" ht="13.75" customHeight="1" x14ac:dyDescent="0.55000000000000004">
      <c r="A141" s="40"/>
      <c r="B141" s="18" t="s">
        <v>9</v>
      </c>
      <c r="C141" s="21">
        <f>SUM(C139:C140)</f>
        <v>4782</v>
      </c>
      <c r="D141" s="21">
        <f>SUM(D139:D140)</f>
        <v>7142</v>
      </c>
      <c r="E141" s="21">
        <f>SUM(E139:E140)</f>
        <v>7352</v>
      </c>
      <c r="F141" s="21">
        <f t="shared" ref="F141:M141" si="51">SUM(F139,F140)</f>
        <v>6715</v>
      </c>
      <c r="G141" s="21">
        <f t="shared" si="51"/>
        <v>4253</v>
      </c>
      <c r="H141" s="21">
        <f t="shared" si="51"/>
        <v>12250</v>
      </c>
      <c r="I141" s="21">
        <f t="shared" si="51"/>
        <v>15087</v>
      </c>
      <c r="J141" s="21">
        <f t="shared" si="51"/>
        <v>16171</v>
      </c>
      <c r="K141" s="21">
        <f t="shared" si="51"/>
        <v>22555</v>
      </c>
      <c r="L141" s="21">
        <f t="shared" si="51"/>
        <v>0</v>
      </c>
      <c r="M141" s="21">
        <f t="shared" si="51"/>
        <v>0</v>
      </c>
      <c r="N141" s="21">
        <f>SUM(N139:N140)</f>
        <v>0</v>
      </c>
      <c r="O141" s="21">
        <f>SUM(O139:O140)</f>
        <v>96307</v>
      </c>
      <c r="P141" s="21">
        <f>SUM(P139,P140)</f>
        <v>0</v>
      </c>
      <c r="Q141" s="21">
        <f>SUM(Q139,Q140)</f>
        <v>0</v>
      </c>
      <c r="R141" s="21">
        <f>SUM(R139,R140)</f>
        <v>0</v>
      </c>
      <c r="S141" s="20">
        <f t="shared" si="45"/>
        <v>77031</v>
      </c>
    </row>
    <row r="142" spans="1:19" ht="13.75" customHeight="1" x14ac:dyDescent="0.55000000000000004">
      <c r="A142" s="38" t="s">
        <v>31</v>
      </c>
      <c r="B142" s="13" t="s">
        <v>7</v>
      </c>
      <c r="C142" s="26">
        <v>25842</v>
      </c>
      <c r="D142" s="26">
        <v>20287</v>
      </c>
      <c r="E142" s="26">
        <v>32616</v>
      </c>
      <c r="F142" s="26">
        <v>27441</v>
      </c>
      <c r="G142" s="26">
        <v>33599</v>
      </c>
      <c r="H142" s="26">
        <v>29512</v>
      </c>
      <c r="I142" s="26">
        <v>31788</v>
      </c>
      <c r="J142" s="26">
        <v>37271</v>
      </c>
      <c r="K142" s="26">
        <v>31363</v>
      </c>
      <c r="L142" s="26" t="s">
        <v>54</v>
      </c>
      <c r="M142" s="26" t="s">
        <v>54</v>
      </c>
      <c r="N142" s="26" t="s">
        <v>54</v>
      </c>
      <c r="O142" s="26">
        <f>SUM(C142:N142)</f>
        <v>269719</v>
      </c>
      <c r="P142" s="26" t="s">
        <v>54</v>
      </c>
      <c r="Q142" s="26" t="s">
        <v>54</v>
      </c>
      <c r="R142" s="26" t="s">
        <v>54</v>
      </c>
      <c r="S142" s="22">
        <f t="shared" si="45"/>
        <v>190974</v>
      </c>
    </row>
    <row r="143" spans="1:19" ht="13.75" customHeight="1" x14ac:dyDescent="0.55000000000000004">
      <c r="A143" s="39"/>
      <c r="B143" s="16" t="s">
        <v>8</v>
      </c>
      <c r="C143" s="28">
        <v>0</v>
      </c>
      <c r="D143" s="28">
        <v>0</v>
      </c>
      <c r="E143" s="28">
        <v>0</v>
      </c>
      <c r="F143" s="28">
        <v>0</v>
      </c>
      <c r="G143" s="28">
        <v>0</v>
      </c>
      <c r="H143" s="28">
        <v>0</v>
      </c>
      <c r="I143" s="28">
        <v>0</v>
      </c>
      <c r="J143" s="28">
        <v>0</v>
      </c>
      <c r="K143" s="28">
        <v>0</v>
      </c>
      <c r="L143" s="28" t="s">
        <v>54</v>
      </c>
      <c r="M143" s="28" t="s">
        <v>54</v>
      </c>
      <c r="N143" s="28" t="s">
        <v>54</v>
      </c>
      <c r="O143" s="23">
        <f>SUM(C143:N143)</f>
        <v>0</v>
      </c>
      <c r="P143" s="28" t="s">
        <v>54</v>
      </c>
      <c r="Q143" s="28" t="s">
        <v>54</v>
      </c>
      <c r="R143" s="28" t="s">
        <v>54</v>
      </c>
      <c r="S143" s="17">
        <f t="shared" si="45"/>
        <v>0</v>
      </c>
    </row>
    <row r="144" spans="1:19" ht="13.75" customHeight="1" x14ac:dyDescent="0.55000000000000004">
      <c r="A144" s="39"/>
      <c r="B144" s="18" t="s">
        <v>9</v>
      </c>
      <c r="C144" s="21">
        <f>SUM(C142:C143)</f>
        <v>25842</v>
      </c>
      <c r="D144" s="21">
        <f>SUM(D142:D143)</f>
        <v>20287</v>
      </c>
      <c r="E144" s="21">
        <f>SUM(E142:E143)</f>
        <v>32616</v>
      </c>
      <c r="F144" s="19">
        <f t="shared" ref="F144:N144" si="52">SUM(F142,F143)</f>
        <v>27441</v>
      </c>
      <c r="G144" s="19">
        <f t="shared" si="52"/>
        <v>33599</v>
      </c>
      <c r="H144" s="19">
        <f t="shared" si="52"/>
        <v>29512</v>
      </c>
      <c r="I144" s="19">
        <f t="shared" si="52"/>
        <v>31788</v>
      </c>
      <c r="J144" s="19">
        <f t="shared" si="52"/>
        <v>37271</v>
      </c>
      <c r="K144" s="19">
        <f t="shared" si="52"/>
        <v>31363</v>
      </c>
      <c r="L144" s="19">
        <f t="shared" si="52"/>
        <v>0</v>
      </c>
      <c r="M144" s="19">
        <f t="shared" si="52"/>
        <v>0</v>
      </c>
      <c r="N144" s="19">
        <f t="shared" si="52"/>
        <v>0</v>
      </c>
      <c r="O144" s="21">
        <f>SUM(O142:O143)</f>
        <v>269719</v>
      </c>
      <c r="P144" s="19">
        <f>SUM(P142,P143)</f>
        <v>0</v>
      </c>
      <c r="Q144" s="19">
        <f>SUM(Q142,Q143)</f>
        <v>0</v>
      </c>
      <c r="R144" s="19">
        <f>SUM(R142,R143)</f>
        <v>0</v>
      </c>
      <c r="S144" s="20">
        <f t="shared" si="45"/>
        <v>190974</v>
      </c>
    </row>
    <row r="145" spans="1:19" ht="13.75" customHeight="1" x14ac:dyDescent="0.55000000000000004">
      <c r="A145" s="39"/>
      <c r="B145" s="13" t="s">
        <v>10</v>
      </c>
      <c r="C145" s="26">
        <v>35742</v>
      </c>
      <c r="D145" s="26">
        <v>29991</v>
      </c>
      <c r="E145" s="26">
        <v>38449</v>
      </c>
      <c r="F145" s="26">
        <v>37791</v>
      </c>
      <c r="G145" s="26">
        <v>44120</v>
      </c>
      <c r="H145" s="26">
        <v>42176</v>
      </c>
      <c r="I145" s="26">
        <v>34548</v>
      </c>
      <c r="J145" s="26">
        <v>42696</v>
      </c>
      <c r="K145" s="26">
        <v>38864</v>
      </c>
      <c r="L145" s="26" t="s">
        <v>54</v>
      </c>
      <c r="M145" s="26" t="s">
        <v>54</v>
      </c>
      <c r="N145" s="26" t="s">
        <v>54</v>
      </c>
      <c r="O145" s="26">
        <f>SUM(C145:N145)</f>
        <v>344377</v>
      </c>
      <c r="P145" s="26" t="s">
        <v>54</v>
      </c>
      <c r="Q145" s="26" t="s">
        <v>54</v>
      </c>
      <c r="R145" s="26" t="s">
        <v>54</v>
      </c>
      <c r="S145" s="22">
        <f t="shared" si="45"/>
        <v>240195</v>
      </c>
    </row>
    <row r="146" spans="1:19" ht="13.75" customHeight="1" x14ac:dyDescent="0.55000000000000004">
      <c r="A146" s="39"/>
      <c r="B146" s="16" t="s">
        <v>8</v>
      </c>
      <c r="C146" s="28">
        <v>0</v>
      </c>
      <c r="D146" s="28">
        <v>0</v>
      </c>
      <c r="E146" s="28">
        <v>0</v>
      </c>
      <c r="F146" s="28">
        <v>0</v>
      </c>
      <c r="G146" s="28">
        <v>0</v>
      </c>
      <c r="H146" s="28">
        <v>0</v>
      </c>
      <c r="I146" s="28">
        <v>0</v>
      </c>
      <c r="J146" s="28">
        <v>0</v>
      </c>
      <c r="K146" s="28">
        <v>0</v>
      </c>
      <c r="L146" s="28" t="s">
        <v>54</v>
      </c>
      <c r="M146" s="28" t="s">
        <v>54</v>
      </c>
      <c r="N146" s="28" t="s">
        <v>54</v>
      </c>
      <c r="O146" s="23">
        <f>SUM(C146:N146)</f>
        <v>0</v>
      </c>
      <c r="P146" s="28" t="s">
        <v>54</v>
      </c>
      <c r="Q146" s="28" t="s">
        <v>54</v>
      </c>
      <c r="R146" s="28" t="s">
        <v>54</v>
      </c>
      <c r="S146" s="17">
        <f t="shared" si="45"/>
        <v>0</v>
      </c>
    </row>
    <row r="147" spans="1:19" ht="13.75" customHeight="1" x14ac:dyDescent="0.55000000000000004">
      <c r="A147" s="40"/>
      <c r="B147" s="18" t="s">
        <v>9</v>
      </c>
      <c r="C147" s="21">
        <f>SUM(C145:C146)</f>
        <v>35742</v>
      </c>
      <c r="D147" s="21">
        <f>SUM(D145:D146)</f>
        <v>29991</v>
      </c>
      <c r="E147" s="21">
        <f>SUM(E145:E146)</f>
        <v>38449</v>
      </c>
      <c r="F147" s="21">
        <f t="shared" ref="F147:M147" si="53">SUM(F145,F146)</f>
        <v>37791</v>
      </c>
      <c r="G147" s="21">
        <f t="shared" si="53"/>
        <v>44120</v>
      </c>
      <c r="H147" s="21">
        <f t="shared" si="53"/>
        <v>42176</v>
      </c>
      <c r="I147" s="21">
        <f t="shared" si="53"/>
        <v>34548</v>
      </c>
      <c r="J147" s="21">
        <f t="shared" si="53"/>
        <v>42696</v>
      </c>
      <c r="K147" s="21">
        <f t="shared" si="53"/>
        <v>38864</v>
      </c>
      <c r="L147" s="21">
        <f t="shared" si="53"/>
        <v>0</v>
      </c>
      <c r="M147" s="21">
        <f t="shared" si="53"/>
        <v>0</v>
      </c>
      <c r="N147" s="21">
        <f>SUM(N145:N146)</f>
        <v>0</v>
      </c>
      <c r="O147" s="21">
        <f>SUM(O145:O146)</f>
        <v>344377</v>
      </c>
      <c r="P147" s="21">
        <f>SUM(P145,P146)</f>
        <v>0</v>
      </c>
      <c r="Q147" s="21">
        <f>SUM(Q145,Q146)</f>
        <v>0</v>
      </c>
      <c r="R147" s="21">
        <f>SUM(R145,R146)</f>
        <v>0</v>
      </c>
      <c r="S147" s="20">
        <f t="shared" si="45"/>
        <v>240195</v>
      </c>
    </row>
    <row r="148" spans="1:19" ht="13.75" customHeight="1" x14ac:dyDescent="0.55000000000000004">
      <c r="A148" s="38" t="s">
        <v>32</v>
      </c>
      <c r="B148" s="13" t="s">
        <v>7</v>
      </c>
      <c r="C148" s="26">
        <v>16524</v>
      </c>
      <c r="D148" s="26">
        <v>15340</v>
      </c>
      <c r="E148" s="26">
        <v>19657</v>
      </c>
      <c r="F148" s="26">
        <v>18689</v>
      </c>
      <c r="G148" s="26">
        <v>20487</v>
      </c>
      <c r="H148" s="26">
        <v>21367</v>
      </c>
      <c r="I148" s="26">
        <v>22211</v>
      </c>
      <c r="J148" s="26">
        <v>23517</v>
      </c>
      <c r="K148" s="26">
        <v>23120</v>
      </c>
      <c r="L148" s="26" t="s">
        <v>54</v>
      </c>
      <c r="M148" s="26" t="s">
        <v>54</v>
      </c>
      <c r="N148" s="26" t="s">
        <v>54</v>
      </c>
      <c r="O148" s="26">
        <f>SUM(C148:N148)</f>
        <v>180912</v>
      </c>
      <c r="P148" s="26" t="s">
        <v>54</v>
      </c>
      <c r="Q148" s="26" t="s">
        <v>54</v>
      </c>
      <c r="R148" s="26" t="s">
        <v>54</v>
      </c>
      <c r="S148" s="22">
        <f t="shared" si="45"/>
        <v>129391</v>
      </c>
    </row>
    <row r="149" spans="1:19" ht="13.75" customHeight="1" x14ac:dyDescent="0.55000000000000004">
      <c r="A149" s="39"/>
      <c r="B149" s="16" t="s">
        <v>8</v>
      </c>
      <c r="C149" s="28">
        <v>2867</v>
      </c>
      <c r="D149" s="28">
        <v>2756</v>
      </c>
      <c r="E149" s="28">
        <v>3165</v>
      </c>
      <c r="F149" s="28">
        <v>3745</v>
      </c>
      <c r="G149" s="28">
        <v>2166</v>
      </c>
      <c r="H149" s="28">
        <v>2267</v>
      </c>
      <c r="I149" s="28">
        <v>2397</v>
      </c>
      <c r="J149" s="28">
        <v>2816</v>
      </c>
      <c r="K149" s="28">
        <v>2325</v>
      </c>
      <c r="L149" s="28" t="s">
        <v>54</v>
      </c>
      <c r="M149" s="28" t="s">
        <v>54</v>
      </c>
      <c r="N149" s="28" t="s">
        <v>54</v>
      </c>
      <c r="O149" s="23">
        <f>SUM(C149:N149)</f>
        <v>24504</v>
      </c>
      <c r="P149" s="28" t="s">
        <v>54</v>
      </c>
      <c r="Q149" s="28" t="s">
        <v>54</v>
      </c>
      <c r="R149" s="28" t="s">
        <v>54</v>
      </c>
      <c r="S149" s="17">
        <f t="shared" si="45"/>
        <v>15716</v>
      </c>
    </row>
    <row r="150" spans="1:19" ht="13.75" customHeight="1" x14ac:dyDescent="0.55000000000000004">
      <c r="A150" s="39"/>
      <c r="B150" s="18" t="s">
        <v>9</v>
      </c>
      <c r="C150" s="21">
        <f>SUM(C148:C149)</f>
        <v>19391</v>
      </c>
      <c r="D150" s="21">
        <f>SUM(D148:D149)</f>
        <v>18096</v>
      </c>
      <c r="E150" s="21">
        <f>SUM(E148:E149)</f>
        <v>22822</v>
      </c>
      <c r="F150" s="19">
        <f t="shared" ref="F150:N150" si="54">SUM(F148,F149)</f>
        <v>22434</v>
      </c>
      <c r="G150" s="19">
        <f t="shared" si="54"/>
        <v>22653</v>
      </c>
      <c r="H150" s="19">
        <f t="shared" si="54"/>
        <v>23634</v>
      </c>
      <c r="I150" s="19">
        <f t="shared" si="54"/>
        <v>24608</v>
      </c>
      <c r="J150" s="19">
        <f t="shared" si="54"/>
        <v>26333</v>
      </c>
      <c r="K150" s="19">
        <f t="shared" si="54"/>
        <v>25445</v>
      </c>
      <c r="L150" s="19">
        <f t="shared" si="54"/>
        <v>0</v>
      </c>
      <c r="M150" s="19">
        <f t="shared" si="54"/>
        <v>0</v>
      </c>
      <c r="N150" s="19">
        <f t="shared" si="54"/>
        <v>0</v>
      </c>
      <c r="O150" s="21">
        <f>SUM(O148:O149)</f>
        <v>205416</v>
      </c>
      <c r="P150" s="19">
        <f>SUM(P148,P149)</f>
        <v>0</v>
      </c>
      <c r="Q150" s="19">
        <f>SUM(Q148,Q149)</f>
        <v>0</v>
      </c>
      <c r="R150" s="19">
        <f>SUM(R148,R149)</f>
        <v>0</v>
      </c>
      <c r="S150" s="20">
        <f t="shared" si="45"/>
        <v>145107</v>
      </c>
    </row>
    <row r="151" spans="1:19" ht="13.75" customHeight="1" x14ac:dyDescent="0.55000000000000004">
      <c r="A151" s="39"/>
      <c r="B151" s="13" t="s">
        <v>10</v>
      </c>
      <c r="C151" s="26">
        <v>868</v>
      </c>
      <c r="D151" s="26">
        <v>865</v>
      </c>
      <c r="E151" s="26">
        <v>784</v>
      </c>
      <c r="F151" s="26">
        <v>1632</v>
      </c>
      <c r="G151" s="26">
        <v>948</v>
      </c>
      <c r="H151" s="26">
        <v>492</v>
      </c>
      <c r="I151" s="26">
        <v>1047</v>
      </c>
      <c r="J151" s="26">
        <v>943</v>
      </c>
      <c r="K151" s="26">
        <v>1078</v>
      </c>
      <c r="L151" s="26" t="s">
        <v>54</v>
      </c>
      <c r="M151" s="26" t="s">
        <v>54</v>
      </c>
      <c r="N151" s="26" t="s">
        <v>54</v>
      </c>
      <c r="O151" s="26">
        <f>SUM(C151:N151)</f>
        <v>8657</v>
      </c>
      <c r="P151" s="26" t="s">
        <v>54</v>
      </c>
      <c r="Q151" s="26" t="s">
        <v>54</v>
      </c>
      <c r="R151" s="26" t="s">
        <v>54</v>
      </c>
      <c r="S151" s="22">
        <f t="shared" si="45"/>
        <v>6140</v>
      </c>
    </row>
    <row r="152" spans="1:19" ht="13.75" customHeight="1" x14ac:dyDescent="0.55000000000000004">
      <c r="A152" s="39"/>
      <c r="B152" s="16" t="s">
        <v>8</v>
      </c>
      <c r="C152" s="28">
        <v>0</v>
      </c>
      <c r="D152" s="28">
        <v>0</v>
      </c>
      <c r="E152" s="28">
        <v>0</v>
      </c>
      <c r="F152" s="28">
        <v>0</v>
      </c>
      <c r="G152" s="28">
        <v>0</v>
      </c>
      <c r="H152" s="28">
        <v>0</v>
      </c>
      <c r="I152" s="28">
        <v>0</v>
      </c>
      <c r="J152" s="28">
        <v>0</v>
      </c>
      <c r="K152" s="28">
        <v>0</v>
      </c>
      <c r="L152" s="28" t="s">
        <v>54</v>
      </c>
      <c r="M152" s="28" t="s">
        <v>54</v>
      </c>
      <c r="N152" s="28" t="s">
        <v>54</v>
      </c>
      <c r="O152" s="23">
        <f>SUM(C152:N152)</f>
        <v>0</v>
      </c>
      <c r="P152" s="28" t="s">
        <v>54</v>
      </c>
      <c r="Q152" s="28" t="s">
        <v>54</v>
      </c>
      <c r="R152" s="28" t="s">
        <v>54</v>
      </c>
      <c r="S152" s="17">
        <f t="shared" si="45"/>
        <v>0</v>
      </c>
    </row>
    <row r="153" spans="1:19" ht="13.75" customHeight="1" x14ac:dyDescent="0.55000000000000004">
      <c r="A153" s="40"/>
      <c r="B153" s="18" t="s">
        <v>9</v>
      </c>
      <c r="C153" s="21">
        <f>SUM(C151:C152)</f>
        <v>868</v>
      </c>
      <c r="D153" s="21">
        <f>SUM(D151:D152)</f>
        <v>865</v>
      </c>
      <c r="E153" s="21">
        <f>SUM(E151:E152)</f>
        <v>784</v>
      </c>
      <c r="F153" s="21">
        <f t="shared" ref="F153:M153" si="55">SUM(F151,F152)</f>
        <v>1632</v>
      </c>
      <c r="G153" s="21">
        <f t="shared" si="55"/>
        <v>948</v>
      </c>
      <c r="H153" s="21">
        <f t="shared" si="55"/>
        <v>492</v>
      </c>
      <c r="I153" s="21">
        <f t="shared" si="55"/>
        <v>1047</v>
      </c>
      <c r="J153" s="21">
        <f t="shared" si="55"/>
        <v>943</v>
      </c>
      <c r="K153" s="21">
        <f t="shared" si="55"/>
        <v>1078</v>
      </c>
      <c r="L153" s="21">
        <f t="shared" si="55"/>
        <v>0</v>
      </c>
      <c r="M153" s="21">
        <f t="shared" si="55"/>
        <v>0</v>
      </c>
      <c r="N153" s="21">
        <f>SUM(N151:N152)</f>
        <v>0</v>
      </c>
      <c r="O153" s="21">
        <f>SUM(O151:O152)</f>
        <v>8657</v>
      </c>
      <c r="P153" s="21">
        <f>SUM(P151,P152)</f>
        <v>0</v>
      </c>
      <c r="Q153" s="21">
        <f>SUM(Q151,Q152)</f>
        <v>0</v>
      </c>
      <c r="R153" s="21">
        <f>SUM(R151,R152)</f>
        <v>0</v>
      </c>
      <c r="S153" s="20">
        <f t="shared" si="45"/>
        <v>6140</v>
      </c>
    </row>
    <row r="154" spans="1:19" ht="13.75" customHeight="1" x14ac:dyDescent="0.55000000000000004">
      <c r="A154" s="47" t="s">
        <v>33</v>
      </c>
      <c r="B154" s="13" t="s">
        <v>7</v>
      </c>
      <c r="C154" s="26">
        <v>26255</v>
      </c>
      <c r="D154" s="26">
        <v>24489</v>
      </c>
      <c r="E154" s="26">
        <v>28345</v>
      </c>
      <c r="F154" s="26">
        <v>28045</v>
      </c>
      <c r="G154" s="26">
        <v>33580</v>
      </c>
      <c r="H154" s="26">
        <v>32367</v>
      </c>
      <c r="I154" s="26">
        <v>32782</v>
      </c>
      <c r="J154" s="26">
        <v>37792</v>
      </c>
      <c r="K154" s="26">
        <v>34302</v>
      </c>
      <c r="L154" s="26" t="s">
        <v>54</v>
      </c>
      <c r="M154" s="26" t="s">
        <v>54</v>
      </c>
      <c r="N154" s="26" t="s">
        <v>54</v>
      </c>
      <c r="O154" s="26">
        <f>SUM(C154:N154)</f>
        <v>277957</v>
      </c>
      <c r="P154" s="26" t="s">
        <v>54</v>
      </c>
      <c r="Q154" s="26" t="s">
        <v>54</v>
      </c>
      <c r="R154" s="26" t="s">
        <v>54</v>
      </c>
      <c r="S154" s="22">
        <f t="shared" si="45"/>
        <v>198868</v>
      </c>
    </row>
    <row r="155" spans="1:19" ht="13.75" customHeight="1" x14ac:dyDescent="0.55000000000000004">
      <c r="A155" s="36"/>
      <c r="B155" s="16" t="s">
        <v>8</v>
      </c>
      <c r="C155" s="28">
        <v>0</v>
      </c>
      <c r="D155" s="28">
        <v>0</v>
      </c>
      <c r="E155" s="28">
        <v>0</v>
      </c>
      <c r="F155" s="28">
        <v>0</v>
      </c>
      <c r="G155" s="28">
        <v>0</v>
      </c>
      <c r="H155" s="28">
        <v>0</v>
      </c>
      <c r="I155" s="28">
        <v>0</v>
      </c>
      <c r="J155" s="28">
        <v>0</v>
      </c>
      <c r="K155" s="28">
        <v>0</v>
      </c>
      <c r="L155" s="28" t="s">
        <v>54</v>
      </c>
      <c r="M155" s="28" t="s">
        <v>54</v>
      </c>
      <c r="N155" s="28" t="s">
        <v>54</v>
      </c>
      <c r="O155" s="23">
        <f>SUM(C155:N155)</f>
        <v>0</v>
      </c>
      <c r="P155" s="28" t="s">
        <v>54</v>
      </c>
      <c r="Q155" s="28" t="s">
        <v>54</v>
      </c>
      <c r="R155" s="28" t="s">
        <v>54</v>
      </c>
      <c r="S155" s="17">
        <f t="shared" si="45"/>
        <v>0</v>
      </c>
    </row>
    <row r="156" spans="1:19" ht="13.75" customHeight="1" x14ac:dyDescent="0.55000000000000004">
      <c r="A156" s="36"/>
      <c r="B156" s="18" t="s">
        <v>9</v>
      </c>
      <c r="C156" s="21">
        <f>SUM(C154:C155)</f>
        <v>26255</v>
      </c>
      <c r="D156" s="21">
        <f>SUM(D154:D155)</f>
        <v>24489</v>
      </c>
      <c r="E156" s="21">
        <f>SUM(E154:E155)</f>
        <v>28345</v>
      </c>
      <c r="F156" s="19">
        <f t="shared" ref="F156:N156" si="56">SUM(F154,F155)</f>
        <v>28045</v>
      </c>
      <c r="G156" s="19">
        <f t="shared" si="56"/>
        <v>33580</v>
      </c>
      <c r="H156" s="19">
        <f t="shared" si="56"/>
        <v>32367</v>
      </c>
      <c r="I156" s="19">
        <f t="shared" si="56"/>
        <v>32782</v>
      </c>
      <c r="J156" s="19">
        <f t="shared" si="56"/>
        <v>37792</v>
      </c>
      <c r="K156" s="19">
        <f t="shared" si="56"/>
        <v>34302</v>
      </c>
      <c r="L156" s="19">
        <f t="shared" si="56"/>
        <v>0</v>
      </c>
      <c r="M156" s="19">
        <f t="shared" si="56"/>
        <v>0</v>
      </c>
      <c r="N156" s="19">
        <f t="shared" si="56"/>
        <v>0</v>
      </c>
      <c r="O156" s="21">
        <f>SUM(O154:O155)</f>
        <v>277957</v>
      </c>
      <c r="P156" s="19">
        <f>SUM(P154,P155)</f>
        <v>0</v>
      </c>
      <c r="Q156" s="19">
        <f>SUM(Q154,Q155)</f>
        <v>0</v>
      </c>
      <c r="R156" s="19">
        <f>SUM(R154,R155)</f>
        <v>0</v>
      </c>
      <c r="S156" s="20">
        <f t="shared" si="45"/>
        <v>198868</v>
      </c>
    </row>
    <row r="157" spans="1:19" ht="13.75" customHeight="1" x14ac:dyDescent="0.55000000000000004">
      <c r="A157" s="36"/>
      <c r="B157" s="13" t="s">
        <v>10</v>
      </c>
      <c r="C157" s="26">
        <v>24268</v>
      </c>
      <c r="D157" s="26">
        <v>26093</v>
      </c>
      <c r="E157" s="26">
        <v>29736</v>
      </c>
      <c r="F157" s="26">
        <v>26564</v>
      </c>
      <c r="G157" s="26">
        <v>29102</v>
      </c>
      <c r="H157" s="26">
        <v>18439</v>
      </c>
      <c r="I157" s="26">
        <v>18150</v>
      </c>
      <c r="J157" s="26">
        <v>19235</v>
      </c>
      <c r="K157" s="26">
        <v>18450</v>
      </c>
      <c r="L157" s="26" t="s">
        <v>54</v>
      </c>
      <c r="M157" s="26" t="s">
        <v>54</v>
      </c>
      <c r="N157" s="26" t="s">
        <v>54</v>
      </c>
      <c r="O157" s="26">
        <f>SUM(C157:N157)</f>
        <v>210037</v>
      </c>
      <c r="P157" s="26" t="s">
        <v>54</v>
      </c>
      <c r="Q157" s="26" t="s">
        <v>54</v>
      </c>
      <c r="R157" s="26" t="s">
        <v>54</v>
      </c>
      <c r="S157" s="22">
        <f t="shared" si="45"/>
        <v>129940</v>
      </c>
    </row>
    <row r="158" spans="1:19" ht="13.75" customHeight="1" x14ac:dyDescent="0.55000000000000004">
      <c r="A158" s="36"/>
      <c r="B158" s="16" t="s">
        <v>8</v>
      </c>
      <c r="C158" s="28">
        <v>0</v>
      </c>
      <c r="D158" s="28">
        <v>0</v>
      </c>
      <c r="E158" s="28">
        <v>0</v>
      </c>
      <c r="F158" s="28">
        <v>0</v>
      </c>
      <c r="G158" s="28">
        <v>0</v>
      </c>
      <c r="H158" s="28">
        <v>0</v>
      </c>
      <c r="I158" s="28">
        <v>0</v>
      </c>
      <c r="J158" s="28">
        <v>0</v>
      </c>
      <c r="K158" s="28">
        <v>0</v>
      </c>
      <c r="L158" s="28" t="s">
        <v>54</v>
      </c>
      <c r="M158" s="28" t="s">
        <v>54</v>
      </c>
      <c r="N158" s="28" t="s">
        <v>54</v>
      </c>
      <c r="O158" s="23">
        <f>SUM(C158:N158)</f>
        <v>0</v>
      </c>
      <c r="P158" s="28" t="s">
        <v>54</v>
      </c>
      <c r="Q158" s="28" t="s">
        <v>54</v>
      </c>
      <c r="R158" s="28" t="s">
        <v>54</v>
      </c>
      <c r="S158" s="17">
        <f t="shared" si="45"/>
        <v>0</v>
      </c>
    </row>
    <row r="159" spans="1:19" ht="13.75" customHeight="1" x14ac:dyDescent="0.55000000000000004">
      <c r="A159" s="37"/>
      <c r="B159" s="18" t="s">
        <v>9</v>
      </c>
      <c r="C159" s="21">
        <f>SUM(C157:C158)</f>
        <v>24268</v>
      </c>
      <c r="D159" s="21">
        <f>SUM(D157:D158)</f>
        <v>26093</v>
      </c>
      <c r="E159" s="21">
        <f>SUM(E157:E158)</f>
        <v>29736</v>
      </c>
      <c r="F159" s="21">
        <f t="shared" ref="F159:M159" si="57">SUM(F157,F158)</f>
        <v>26564</v>
      </c>
      <c r="G159" s="21">
        <f t="shared" si="57"/>
        <v>29102</v>
      </c>
      <c r="H159" s="21">
        <f t="shared" si="57"/>
        <v>18439</v>
      </c>
      <c r="I159" s="21">
        <f t="shared" si="57"/>
        <v>18150</v>
      </c>
      <c r="J159" s="21">
        <f t="shared" si="57"/>
        <v>19235</v>
      </c>
      <c r="K159" s="21">
        <f t="shared" si="57"/>
        <v>18450</v>
      </c>
      <c r="L159" s="21">
        <f t="shared" si="57"/>
        <v>0</v>
      </c>
      <c r="M159" s="21">
        <f t="shared" si="57"/>
        <v>0</v>
      </c>
      <c r="N159" s="21">
        <f>SUM(N157:N158)</f>
        <v>0</v>
      </c>
      <c r="O159" s="21">
        <f>SUM(O157:O158)</f>
        <v>210037</v>
      </c>
      <c r="P159" s="21">
        <f>SUM(P157,P158)</f>
        <v>0</v>
      </c>
      <c r="Q159" s="21">
        <f>SUM(Q157,Q158)</f>
        <v>0</v>
      </c>
      <c r="R159" s="21">
        <f>SUM(R157,R158)</f>
        <v>0</v>
      </c>
      <c r="S159" s="20">
        <f t="shared" si="45"/>
        <v>129940</v>
      </c>
    </row>
    <row r="160" spans="1:19" ht="13.75" customHeight="1" x14ac:dyDescent="0.55000000000000004">
      <c r="A160" s="48" t="s">
        <v>34</v>
      </c>
      <c r="B160" s="13" t="s">
        <v>7</v>
      </c>
      <c r="C160" s="26">
        <f t="shared" ref="C160:G161" si="58">SUM(C166,C172,C183,C189,C195,C201,C207,C213,C219,C225,C231,C242,C248)</f>
        <v>5962929</v>
      </c>
      <c r="D160" s="26">
        <f t="shared" si="58"/>
        <v>5822649</v>
      </c>
      <c r="E160" s="26">
        <f t="shared" si="58"/>
        <v>6666633</v>
      </c>
      <c r="F160" s="26">
        <f t="shared" si="58"/>
        <v>5636899</v>
      </c>
      <c r="G160" s="26">
        <f>SUM(G166,G172,G183,G189,G195,G201,G207,G213,G219,G225,G231,G242,G248)</f>
        <v>6220231</v>
      </c>
      <c r="H160" s="26">
        <f t="shared" ref="H160:R161" si="59">SUM(H166,H172,H183,H189,H195,H201,H207,H213,H219,H225,H231,H242,H248)</f>
        <v>5999527</v>
      </c>
      <c r="I160" s="26">
        <f t="shared" si="59"/>
        <v>6433330</v>
      </c>
      <c r="J160" s="26">
        <f t="shared" si="59"/>
        <v>7349243</v>
      </c>
      <c r="K160" s="26">
        <f t="shared" si="59"/>
        <v>6592932</v>
      </c>
      <c r="L160" s="26">
        <f t="shared" si="59"/>
        <v>0</v>
      </c>
      <c r="M160" s="26">
        <f t="shared" si="59"/>
        <v>0</v>
      </c>
      <c r="N160" s="26">
        <f t="shared" si="59"/>
        <v>0</v>
      </c>
      <c r="O160" s="26">
        <f t="shared" si="59"/>
        <v>56684373</v>
      </c>
      <c r="P160" s="26">
        <f t="shared" si="59"/>
        <v>0</v>
      </c>
      <c r="Q160" s="26">
        <f t="shared" si="59"/>
        <v>0</v>
      </c>
      <c r="R160" s="26">
        <f t="shared" si="59"/>
        <v>0</v>
      </c>
      <c r="S160" s="22">
        <f>SUM(F160:N160,P160:R160)</f>
        <v>38232162</v>
      </c>
    </row>
    <row r="161" spans="1:19" ht="13.75" customHeight="1" x14ac:dyDescent="0.55000000000000004">
      <c r="A161" s="49"/>
      <c r="B161" s="16" t="s">
        <v>8</v>
      </c>
      <c r="C161" s="23">
        <f t="shared" si="58"/>
        <v>4884177</v>
      </c>
      <c r="D161" s="23">
        <f t="shared" si="58"/>
        <v>4581644</v>
      </c>
      <c r="E161" s="23">
        <f t="shared" si="58"/>
        <v>5127154</v>
      </c>
      <c r="F161" s="23">
        <f t="shared" si="58"/>
        <v>4934981</v>
      </c>
      <c r="G161" s="23">
        <f t="shared" si="58"/>
        <v>4862044</v>
      </c>
      <c r="H161" s="23">
        <f t="shared" si="59"/>
        <v>4546678</v>
      </c>
      <c r="I161" s="23">
        <f t="shared" si="59"/>
        <v>4756990</v>
      </c>
      <c r="J161" s="23">
        <f t="shared" si="59"/>
        <v>5203305</v>
      </c>
      <c r="K161" s="23">
        <f t="shared" si="59"/>
        <v>4687063</v>
      </c>
      <c r="L161" s="23">
        <f t="shared" si="59"/>
        <v>0</v>
      </c>
      <c r="M161" s="23">
        <f t="shared" si="59"/>
        <v>0</v>
      </c>
      <c r="N161" s="23">
        <f t="shared" si="59"/>
        <v>0</v>
      </c>
      <c r="O161" s="23">
        <f t="shared" si="59"/>
        <v>43584036</v>
      </c>
      <c r="P161" s="23">
        <f t="shared" si="59"/>
        <v>0</v>
      </c>
      <c r="Q161" s="23">
        <f t="shared" si="59"/>
        <v>0</v>
      </c>
      <c r="R161" s="23">
        <f t="shared" si="59"/>
        <v>0</v>
      </c>
      <c r="S161" s="17">
        <f>SUM(F161:N161,P161:R161)</f>
        <v>28991061</v>
      </c>
    </row>
    <row r="162" spans="1:19" ht="13.75" customHeight="1" x14ac:dyDescent="0.55000000000000004">
      <c r="A162" s="49"/>
      <c r="B162" s="18" t="s">
        <v>9</v>
      </c>
      <c r="C162" s="43">
        <f>SUM(C160,C161)</f>
        <v>10847106</v>
      </c>
      <c r="D162" s="43">
        <f>SUM(D160,D161)</f>
        <v>10404293</v>
      </c>
      <c r="E162" s="43">
        <f>SUM(E160,E161)</f>
        <v>11793787</v>
      </c>
      <c r="F162" s="19">
        <f t="shared" ref="F162:M162" si="60">SUM(F168,F174,F191,F197,F203,F209,F215,F221,F227,F233,F244,F250,F185)</f>
        <v>10571880</v>
      </c>
      <c r="G162" s="19">
        <f t="shared" si="60"/>
        <v>11082275</v>
      </c>
      <c r="H162" s="19">
        <f t="shared" si="60"/>
        <v>10546205</v>
      </c>
      <c r="I162" s="19">
        <f t="shared" si="60"/>
        <v>11190320</v>
      </c>
      <c r="J162" s="19">
        <f t="shared" si="60"/>
        <v>12552548</v>
      </c>
      <c r="K162" s="19">
        <f t="shared" si="60"/>
        <v>11279995</v>
      </c>
      <c r="L162" s="19">
        <f t="shared" si="60"/>
        <v>0</v>
      </c>
      <c r="M162" s="19">
        <f t="shared" si="60"/>
        <v>0</v>
      </c>
      <c r="N162" s="43">
        <f>SUM(N160,N161)</f>
        <v>0</v>
      </c>
      <c r="O162" s="43">
        <f>SUM(O160,O161)</f>
        <v>100268409</v>
      </c>
      <c r="P162" s="43">
        <f>SUM(P160,P161)</f>
        <v>0</v>
      </c>
      <c r="Q162" s="43">
        <f>SUM(Q160,Q161)</f>
        <v>0</v>
      </c>
      <c r="R162" s="43">
        <f>SUM(R160,R161)</f>
        <v>0</v>
      </c>
      <c r="S162" s="20">
        <f>SUM(F162:N162,P162:R162)</f>
        <v>67223223</v>
      </c>
    </row>
    <row r="163" spans="1:19" ht="13.75" customHeight="1" x14ac:dyDescent="0.55000000000000004">
      <c r="A163" s="49"/>
      <c r="B163" s="13" t="s">
        <v>10</v>
      </c>
      <c r="C163" s="26">
        <f t="shared" ref="C163:S164" si="61">SUM(C169,C175,C186,C192,C198,C204,C210,C216,C222,C228,C234,C245,C251)</f>
        <v>38914887</v>
      </c>
      <c r="D163" s="26">
        <f t="shared" si="61"/>
        <v>38898357</v>
      </c>
      <c r="E163" s="26">
        <f t="shared" si="61"/>
        <v>43531570</v>
      </c>
      <c r="F163" s="26">
        <f t="shared" si="61"/>
        <v>50627407</v>
      </c>
      <c r="G163" s="26">
        <f t="shared" si="61"/>
        <v>37863097</v>
      </c>
      <c r="H163" s="26">
        <f t="shared" si="61"/>
        <v>37745938</v>
      </c>
      <c r="I163" s="26">
        <f t="shared" si="61"/>
        <v>45581805</v>
      </c>
      <c r="J163" s="26">
        <f t="shared" si="61"/>
        <v>42204773</v>
      </c>
      <c r="K163" s="26">
        <f t="shared" si="61"/>
        <v>40540515</v>
      </c>
      <c r="L163" s="26">
        <f t="shared" si="61"/>
        <v>0</v>
      </c>
      <c r="M163" s="26">
        <f t="shared" si="61"/>
        <v>0</v>
      </c>
      <c r="N163" s="26">
        <f t="shared" si="61"/>
        <v>0</v>
      </c>
      <c r="O163" s="26">
        <f t="shared" si="61"/>
        <v>375908349</v>
      </c>
      <c r="P163" s="26">
        <f t="shared" si="61"/>
        <v>0</v>
      </c>
      <c r="Q163" s="26">
        <f t="shared" si="61"/>
        <v>0</v>
      </c>
      <c r="R163" s="26">
        <f t="shared" si="61"/>
        <v>0</v>
      </c>
      <c r="S163" s="22">
        <f t="shared" si="61"/>
        <v>254563535</v>
      </c>
    </row>
    <row r="164" spans="1:19" ht="13.75" customHeight="1" x14ac:dyDescent="0.55000000000000004">
      <c r="A164" s="49"/>
      <c r="B164" s="16" t="s">
        <v>8</v>
      </c>
      <c r="C164" s="23">
        <f t="shared" si="61"/>
        <v>203134210</v>
      </c>
      <c r="D164" s="23">
        <f t="shared" si="61"/>
        <v>191327710</v>
      </c>
      <c r="E164" s="23">
        <f t="shared" si="61"/>
        <v>249421666</v>
      </c>
      <c r="F164" s="23">
        <f t="shared" si="61"/>
        <v>222917621</v>
      </c>
      <c r="G164" s="23">
        <f t="shared" si="61"/>
        <v>224954696</v>
      </c>
      <c r="H164" s="23">
        <f t="shared" si="61"/>
        <v>234838460</v>
      </c>
      <c r="I164" s="23">
        <f t="shared" si="61"/>
        <v>246266590</v>
      </c>
      <c r="J164" s="23">
        <f t="shared" si="61"/>
        <v>231342492</v>
      </c>
      <c r="K164" s="23">
        <f t="shared" si="61"/>
        <v>237341422</v>
      </c>
      <c r="L164" s="23">
        <f t="shared" si="61"/>
        <v>0</v>
      </c>
      <c r="M164" s="23">
        <f t="shared" si="61"/>
        <v>0</v>
      </c>
      <c r="N164" s="23">
        <f t="shared" si="61"/>
        <v>0</v>
      </c>
      <c r="O164" s="23">
        <f t="shared" si="61"/>
        <v>2041544867</v>
      </c>
      <c r="P164" s="23">
        <f t="shared" si="61"/>
        <v>0</v>
      </c>
      <c r="Q164" s="23">
        <f t="shared" si="61"/>
        <v>0</v>
      </c>
      <c r="R164" s="23">
        <f t="shared" si="61"/>
        <v>0</v>
      </c>
      <c r="S164" s="17">
        <f t="shared" si="61"/>
        <v>1397661281</v>
      </c>
    </row>
    <row r="165" spans="1:19" ht="13.75" customHeight="1" x14ac:dyDescent="0.55000000000000004">
      <c r="A165" s="50"/>
      <c r="B165" s="18" t="s">
        <v>9</v>
      </c>
      <c r="C165" s="43">
        <f>SUM(C163:C164)</f>
        <v>242049097</v>
      </c>
      <c r="D165" s="43">
        <f>SUM(D163:D164)</f>
        <v>230226067</v>
      </c>
      <c r="E165" s="43">
        <f>SUM(E163:E164)</f>
        <v>292953236</v>
      </c>
      <c r="F165" s="19">
        <f t="shared" ref="F165:M165" si="62">SUM(F171,F177,F194,F200,F206,F212,F218,F224,F230,F236,F247,F253,F188)</f>
        <v>273545028</v>
      </c>
      <c r="G165" s="19">
        <f t="shared" si="62"/>
        <v>262817793</v>
      </c>
      <c r="H165" s="19">
        <f t="shared" si="62"/>
        <v>272584398</v>
      </c>
      <c r="I165" s="19">
        <f t="shared" si="62"/>
        <v>291848395</v>
      </c>
      <c r="J165" s="19">
        <f t="shared" si="62"/>
        <v>273547265</v>
      </c>
      <c r="K165" s="19">
        <f t="shared" si="62"/>
        <v>277881937</v>
      </c>
      <c r="L165" s="19">
        <f t="shared" si="62"/>
        <v>0</v>
      </c>
      <c r="M165" s="19">
        <f t="shared" si="62"/>
        <v>0</v>
      </c>
      <c r="N165" s="43">
        <f>SUM(N163,N164)</f>
        <v>0</v>
      </c>
      <c r="O165" s="43">
        <f>SUM(O163:O164)</f>
        <v>2417453216</v>
      </c>
      <c r="P165" s="43">
        <f>SUM(P163:P164)</f>
        <v>0</v>
      </c>
      <c r="Q165" s="43">
        <f>SUM(Q163:Q164)</f>
        <v>0</v>
      </c>
      <c r="R165" s="43">
        <f>SUM(R163:R164)</f>
        <v>0</v>
      </c>
      <c r="S165" s="20">
        <f t="shared" ref="S165:S177" si="63">SUM(F165:N165,P165:R165)</f>
        <v>1652224816</v>
      </c>
    </row>
    <row r="166" spans="1:19" ht="13.75" customHeight="1" x14ac:dyDescent="0.55000000000000004">
      <c r="A166" s="38" t="s">
        <v>35</v>
      </c>
      <c r="B166" s="13" t="s">
        <v>7</v>
      </c>
      <c r="C166" s="26">
        <v>601844</v>
      </c>
      <c r="D166" s="26">
        <v>501212</v>
      </c>
      <c r="E166" s="26">
        <v>633086</v>
      </c>
      <c r="F166" s="22">
        <v>542294</v>
      </c>
      <c r="G166" s="22">
        <v>601204</v>
      </c>
      <c r="H166" s="22">
        <v>567201</v>
      </c>
      <c r="I166" s="22">
        <v>608766</v>
      </c>
      <c r="J166" s="22">
        <v>703744</v>
      </c>
      <c r="K166" s="22">
        <v>621285</v>
      </c>
      <c r="L166" s="22" t="s">
        <v>54</v>
      </c>
      <c r="M166" s="22" t="s">
        <v>54</v>
      </c>
      <c r="N166" s="22" t="s">
        <v>54</v>
      </c>
      <c r="O166" s="26">
        <f>SUM(C166:N166)</f>
        <v>5380636</v>
      </c>
      <c r="P166" s="26" t="s">
        <v>54</v>
      </c>
      <c r="Q166" s="26" t="s">
        <v>54</v>
      </c>
      <c r="R166" s="26" t="s">
        <v>54</v>
      </c>
      <c r="S166" s="22">
        <f t="shared" si="63"/>
        <v>3644494</v>
      </c>
    </row>
    <row r="167" spans="1:19" ht="13.75" customHeight="1" x14ac:dyDescent="0.55000000000000004">
      <c r="A167" s="39"/>
      <c r="B167" s="16" t="s">
        <v>8</v>
      </c>
      <c r="C167" s="23">
        <v>2898553</v>
      </c>
      <c r="D167" s="23">
        <v>2703641</v>
      </c>
      <c r="E167" s="23">
        <v>2992103</v>
      </c>
      <c r="F167" s="17">
        <v>2858916</v>
      </c>
      <c r="G167" s="17">
        <v>2796263</v>
      </c>
      <c r="H167" s="17">
        <v>2574260</v>
      </c>
      <c r="I167" s="17">
        <v>2718478</v>
      </c>
      <c r="J167" s="17">
        <v>3026010</v>
      </c>
      <c r="K167" s="17">
        <v>2640972</v>
      </c>
      <c r="L167" s="17" t="s">
        <v>54</v>
      </c>
      <c r="M167" s="17" t="s">
        <v>54</v>
      </c>
      <c r="N167" s="17" t="s">
        <v>54</v>
      </c>
      <c r="O167" s="23">
        <f>SUM(C167:N167)</f>
        <v>25209196</v>
      </c>
      <c r="P167" s="23" t="s">
        <v>54</v>
      </c>
      <c r="Q167" s="23" t="s">
        <v>54</v>
      </c>
      <c r="R167" s="23" t="s">
        <v>54</v>
      </c>
      <c r="S167" s="17">
        <f t="shared" si="63"/>
        <v>16614899</v>
      </c>
    </row>
    <row r="168" spans="1:19" ht="13.75" customHeight="1" x14ac:dyDescent="0.55000000000000004">
      <c r="A168" s="39"/>
      <c r="B168" s="18" t="s">
        <v>9</v>
      </c>
      <c r="C168" s="43">
        <f>SUM(C166:C167)</f>
        <v>3500397</v>
      </c>
      <c r="D168" s="43">
        <f>SUM(D166:D167)</f>
        <v>3204853</v>
      </c>
      <c r="E168" s="43">
        <f>SUM(E166:E167)</f>
        <v>3625189</v>
      </c>
      <c r="F168" s="21">
        <f>SUM(F166,F167)</f>
        <v>3401210</v>
      </c>
      <c r="G168" s="21">
        <f t="shared" ref="G168:N168" si="64">SUM(G166,G167)</f>
        <v>3397467</v>
      </c>
      <c r="H168" s="21">
        <f t="shared" si="64"/>
        <v>3141461</v>
      </c>
      <c r="I168" s="21">
        <f t="shared" si="64"/>
        <v>3327244</v>
      </c>
      <c r="J168" s="21">
        <f t="shared" si="64"/>
        <v>3729754</v>
      </c>
      <c r="K168" s="21">
        <f t="shared" si="64"/>
        <v>3262257</v>
      </c>
      <c r="L168" s="21">
        <f t="shared" si="64"/>
        <v>0</v>
      </c>
      <c r="M168" s="21">
        <f t="shared" si="64"/>
        <v>0</v>
      </c>
      <c r="N168" s="21">
        <f t="shared" si="64"/>
        <v>0</v>
      </c>
      <c r="O168" s="21">
        <f>SUM(O166:O167)</f>
        <v>30589832</v>
      </c>
      <c r="P168" s="43">
        <f>SUM(P166,P167)</f>
        <v>0</v>
      </c>
      <c r="Q168" s="43">
        <f>SUM(Q166,Q167)</f>
        <v>0</v>
      </c>
      <c r="R168" s="43">
        <f>SUM(R166,R167)</f>
        <v>0</v>
      </c>
      <c r="S168" s="20">
        <f t="shared" si="63"/>
        <v>20259393</v>
      </c>
    </row>
    <row r="169" spans="1:19" ht="13.75" customHeight="1" x14ac:dyDescent="0.55000000000000004">
      <c r="A169" s="39"/>
      <c r="B169" s="13" t="s">
        <v>10</v>
      </c>
      <c r="C169" s="26">
        <v>1909906</v>
      </c>
      <c r="D169" s="26">
        <v>1944654</v>
      </c>
      <c r="E169" s="26">
        <v>2213126</v>
      </c>
      <c r="F169" s="22">
        <v>2461039</v>
      </c>
      <c r="G169" s="22">
        <v>2518777</v>
      </c>
      <c r="H169" s="22">
        <v>2440334</v>
      </c>
      <c r="I169" s="22">
        <v>2641099</v>
      </c>
      <c r="J169" s="22">
        <v>1750322</v>
      </c>
      <c r="K169" s="22">
        <v>1382210</v>
      </c>
      <c r="L169" s="22" t="s">
        <v>54</v>
      </c>
      <c r="M169" s="22" t="s">
        <v>54</v>
      </c>
      <c r="N169" s="22" t="s">
        <v>54</v>
      </c>
      <c r="O169" s="26">
        <f>SUM(C169:N169)</f>
        <v>19261467</v>
      </c>
      <c r="P169" s="26" t="s">
        <v>54</v>
      </c>
      <c r="Q169" s="26" t="s">
        <v>54</v>
      </c>
      <c r="R169" s="26" t="s">
        <v>54</v>
      </c>
      <c r="S169" s="22">
        <f t="shared" si="63"/>
        <v>13193781</v>
      </c>
    </row>
    <row r="170" spans="1:19" ht="13.75" customHeight="1" x14ac:dyDescent="0.55000000000000004">
      <c r="A170" s="39"/>
      <c r="B170" s="16" t="s">
        <v>8</v>
      </c>
      <c r="C170" s="23">
        <v>147407000</v>
      </c>
      <c r="D170" s="23">
        <v>140593000</v>
      </c>
      <c r="E170" s="23">
        <v>183889000</v>
      </c>
      <c r="F170" s="17">
        <v>163346000</v>
      </c>
      <c r="G170" s="17">
        <v>161324000</v>
      </c>
      <c r="H170" s="17">
        <v>171580000</v>
      </c>
      <c r="I170" s="17">
        <v>179689000</v>
      </c>
      <c r="J170" s="17">
        <v>170672000</v>
      </c>
      <c r="K170" s="17">
        <v>175105000</v>
      </c>
      <c r="L170" s="17" t="s">
        <v>54</v>
      </c>
      <c r="M170" s="17" t="s">
        <v>54</v>
      </c>
      <c r="N170" s="17" t="s">
        <v>54</v>
      </c>
      <c r="O170" s="23">
        <f>SUM(C170:N170)</f>
        <v>1493605000</v>
      </c>
      <c r="P170" s="23" t="s">
        <v>54</v>
      </c>
      <c r="Q170" s="23" t="s">
        <v>54</v>
      </c>
      <c r="R170" s="23" t="s">
        <v>54</v>
      </c>
      <c r="S170" s="17">
        <f t="shared" si="63"/>
        <v>1021716000</v>
      </c>
    </row>
    <row r="171" spans="1:19" ht="13.75" customHeight="1" x14ac:dyDescent="0.55000000000000004">
      <c r="A171" s="40"/>
      <c r="B171" s="18" t="s">
        <v>9</v>
      </c>
      <c r="C171" s="43">
        <f t="shared" ref="C171:R171" si="65">SUM(C169:C170)</f>
        <v>149316906</v>
      </c>
      <c r="D171" s="43">
        <f t="shared" si="65"/>
        <v>142537654</v>
      </c>
      <c r="E171" s="43">
        <f t="shared" si="65"/>
        <v>186102126</v>
      </c>
      <c r="F171" s="21">
        <f t="shared" si="65"/>
        <v>165807039</v>
      </c>
      <c r="G171" s="21">
        <f t="shared" si="65"/>
        <v>163842777</v>
      </c>
      <c r="H171" s="21">
        <f t="shared" si="65"/>
        <v>174020334</v>
      </c>
      <c r="I171" s="21">
        <f t="shared" si="65"/>
        <v>182330099</v>
      </c>
      <c r="J171" s="21">
        <f t="shared" si="65"/>
        <v>172422322</v>
      </c>
      <c r="K171" s="21">
        <f t="shared" si="65"/>
        <v>176487210</v>
      </c>
      <c r="L171" s="21">
        <f t="shared" si="65"/>
        <v>0</v>
      </c>
      <c r="M171" s="21">
        <f t="shared" si="65"/>
        <v>0</v>
      </c>
      <c r="N171" s="21">
        <f t="shared" si="65"/>
        <v>0</v>
      </c>
      <c r="O171" s="43">
        <f t="shared" si="65"/>
        <v>1512866467</v>
      </c>
      <c r="P171" s="43">
        <f t="shared" si="65"/>
        <v>0</v>
      </c>
      <c r="Q171" s="43">
        <f t="shared" si="65"/>
        <v>0</v>
      </c>
      <c r="R171" s="43">
        <f t="shared" si="65"/>
        <v>0</v>
      </c>
      <c r="S171" s="20">
        <f t="shared" si="63"/>
        <v>1034909781</v>
      </c>
    </row>
    <row r="172" spans="1:19" ht="13.75" customHeight="1" x14ac:dyDescent="0.55000000000000004">
      <c r="A172" s="51" t="s">
        <v>36</v>
      </c>
      <c r="B172" s="13" t="s">
        <v>7</v>
      </c>
      <c r="C172" s="26">
        <v>5163022</v>
      </c>
      <c r="D172" s="26">
        <v>5125929</v>
      </c>
      <c r="E172" s="26">
        <v>5773918</v>
      </c>
      <c r="F172" s="26">
        <v>4877730</v>
      </c>
      <c r="G172" s="26">
        <v>5365022</v>
      </c>
      <c r="H172" s="26">
        <v>5197704</v>
      </c>
      <c r="I172" s="26">
        <v>5569760</v>
      </c>
      <c r="J172" s="26">
        <v>6340247</v>
      </c>
      <c r="K172" s="26">
        <v>5702358</v>
      </c>
      <c r="L172" s="26" t="s">
        <v>54</v>
      </c>
      <c r="M172" s="26" t="s">
        <v>54</v>
      </c>
      <c r="N172" s="26" t="s">
        <v>54</v>
      </c>
      <c r="O172" s="26">
        <f>SUM(C172:N172)</f>
        <v>49115690</v>
      </c>
      <c r="P172" s="26" t="s">
        <v>54</v>
      </c>
      <c r="Q172" s="26" t="s">
        <v>54</v>
      </c>
      <c r="R172" s="26" t="s">
        <v>54</v>
      </c>
      <c r="S172" s="22">
        <f t="shared" si="63"/>
        <v>33052821</v>
      </c>
    </row>
    <row r="173" spans="1:19" ht="13.75" customHeight="1" x14ac:dyDescent="0.55000000000000004">
      <c r="A173" s="52"/>
      <c r="B173" s="16" t="s">
        <v>8</v>
      </c>
      <c r="C173" s="28">
        <v>1946444</v>
      </c>
      <c r="D173" s="28">
        <v>1838787</v>
      </c>
      <c r="E173" s="28">
        <v>2095963</v>
      </c>
      <c r="F173" s="28">
        <v>2045807</v>
      </c>
      <c r="G173" s="28">
        <v>2034578</v>
      </c>
      <c r="H173" s="28">
        <v>1938408</v>
      </c>
      <c r="I173" s="28">
        <v>2004007</v>
      </c>
      <c r="J173" s="28">
        <v>2131461</v>
      </c>
      <c r="K173" s="28">
        <v>2005279</v>
      </c>
      <c r="L173" s="28" t="s">
        <v>54</v>
      </c>
      <c r="M173" s="28" t="s">
        <v>54</v>
      </c>
      <c r="N173" s="28" t="s">
        <v>54</v>
      </c>
      <c r="O173" s="23">
        <f>SUM(C173:N173)</f>
        <v>18040734</v>
      </c>
      <c r="P173" s="28" t="s">
        <v>54</v>
      </c>
      <c r="Q173" s="28" t="s">
        <v>54</v>
      </c>
      <c r="R173" s="28" t="s">
        <v>54</v>
      </c>
      <c r="S173" s="17">
        <f t="shared" si="63"/>
        <v>12159540</v>
      </c>
    </row>
    <row r="174" spans="1:19" ht="13.75" customHeight="1" x14ac:dyDescent="0.55000000000000004">
      <c r="A174" s="52"/>
      <c r="B174" s="18" t="s">
        <v>9</v>
      </c>
      <c r="C174" s="21">
        <f>SUM(C172:C173)</f>
        <v>7109466</v>
      </c>
      <c r="D174" s="21">
        <f>SUM(D172:D173)</f>
        <v>6964716</v>
      </c>
      <c r="E174" s="21">
        <f>SUM(E172:E173)</f>
        <v>7869881</v>
      </c>
      <c r="F174" s="19">
        <f>SUM(F172,F173)</f>
        <v>6923537</v>
      </c>
      <c r="G174" s="19">
        <f t="shared" ref="G174:N174" si="66">SUM(G172,G173)</f>
        <v>7399600</v>
      </c>
      <c r="H174" s="19">
        <f t="shared" si="66"/>
        <v>7136112</v>
      </c>
      <c r="I174" s="19">
        <f t="shared" si="66"/>
        <v>7573767</v>
      </c>
      <c r="J174" s="19">
        <f t="shared" si="66"/>
        <v>8471708</v>
      </c>
      <c r="K174" s="19">
        <f t="shared" si="66"/>
        <v>7707637</v>
      </c>
      <c r="L174" s="19">
        <f t="shared" si="66"/>
        <v>0</v>
      </c>
      <c r="M174" s="19">
        <f t="shared" si="66"/>
        <v>0</v>
      </c>
      <c r="N174" s="19">
        <f t="shared" si="66"/>
        <v>0</v>
      </c>
      <c r="O174" s="21">
        <f>SUM(O172:O173)</f>
        <v>67156424</v>
      </c>
      <c r="P174" s="19">
        <f>SUM(P172,P173)</f>
        <v>0</v>
      </c>
      <c r="Q174" s="19">
        <f>SUM(Q172,Q173)</f>
        <v>0</v>
      </c>
      <c r="R174" s="19">
        <f>SUM(R172,R173)</f>
        <v>0</v>
      </c>
      <c r="S174" s="20">
        <f t="shared" si="63"/>
        <v>45212361</v>
      </c>
    </row>
    <row r="175" spans="1:19" ht="13.75" customHeight="1" x14ac:dyDescent="0.55000000000000004">
      <c r="A175" s="52"/>
      <c r="B175" s="13" t="s">
        <v>10</v>
      </c>
      <c r="C175" s="26">
        <v>36921275</v>
      </c>
      <c r="D175" s="26">
        <v>36868637</v>
      </c>
      <c r="E175" s="26">
        <v>41241960</v>
      </c>
      <c r="F175" s="26">
        <v>48095886</v>
      </c>
      <c r="G175" s="26">
        <v>35278443</v>
      </c>
      <c r="H175" s="26">
        <v>35235837</v>
      </c>
      <c r="I175" s="26">
        <v>42867048</v>
      </c>
      <c r="J175" s="26">
        <v>40382734</v>
      </c>
      <c r="K175" s="26">
        <v>39101101</v>
      </c>
      <c r="L175" s="26" t="s">
        <v>54</v>
      </c>
      <c r="M175" s="26" t="s">
        <v>54</v>
      </c>
      <c r="N175" s="26" t="s">
        <v>54</v>
      </c>
      <c r="O175" s="26">
        <f>SUM(C175:N175)</f>
        <v>355992921</v>
      </c>
      <c r="P175" s="26" t="s">
        <v>54</v>
      </c>
      <c r="Q175" s="26" t="s">
        <v>54</v>
      </c>
      <c r="R175" s="26" t="s">
        <v>54</v>
      </c>
      <c r="S175" s="22">
        <f t="shared" si="63"/>
        <v>240961049</v>
      </c>
    </row>
    <row r="176" spans="1:19" ht="13.75" customHeight="1" x14ac:dyDescent="0.55000000000000004">
      <c r="A176" s="52"/>
      <c r="B176" s="16" t="s">
        <v>8</v>
      </c>
      <c r="C176" s="28">
        <v>55707941</v>
      </c>
      <c r="D176" s="28">
        <v>50720075</v>
      </c>
      <c r="E176" s="28">
        <v>65501138</v>
      </c>
      <c r="F176" s="28">
        <v>59539498</v>
      </c>
      <c r="G176" s="28">
        <v>63600753</v>
      </c>
      <c r="H176" s="28">
        <v>63231813</v>
      </c>
      <c r="I176" s="28">
        <v>66545607</v>
      </c>
      <c r="J176" s="28">
        <v>60640977</v>
      </c>
      <c r="K176" s="28">
        <v>62201142</v>
      </c>
      <c r="L176" s="28" t="s">
        <v>54</v>
      </c>
      <c r="M176" s="28" t="s">
        <v>54</v>
      </c>
      <c r="N176" s="28" t="s">
        <v>54</v>
      </c>
      <c r="O176" s="23">
        <f>SUM(C176:N176)</f>
        <v>547688944</v>
      </c>
      <c r="P176" s="28" t="s">
        <v>54</v>
      </c>
      <c r="Q176" s="28" t="s">
        <v>54</v>
      </c>
      <c r="R176" s="28" t="s">
        <v>54</v>
      </c>
      <c r="S176" s="17">
        <f t="shared" si="63"/>
        <v>375759790</v>
      </c>
    </row>
    <row r="177" spans="1:19" ht="13.75" customHeight="1" thickBot="1" x14ac:dyDescent="0.6">
      <c r="A177" s="53"/>
      <c r="B177" s="18" t="s">
        <v>9</v>
      </c>
      <c r="C177" s="21">
        <f>SUM(C175:C176)</f>
        <v>92629216</v>
      </c>
      <c r="D177" s="21">
        <f>SUM(D175:D176)</f>
        <v>87588712</v>
      </c>
      <c r="E177" s="21">
        <f>SUM(E175:E176)</f>
        <v>106743098</v>
      </c>
      <c r="F177" s="21">
        <f>SUM(F175,F176)</f>
        <v>107635384</v>
      </c>
      <c r="G177" s="21">
        <f t="shared" ref="G177:M177" si="67">SUM(G175,G176)</f>
        <v>98879196</v>
      </c>
      <c r="H177" s="21">
        <f t="shared" si="67"/>
        <v>98467650</v>
      </c>
      <c r="I177" s="21">
        <f t="shared" si="67"/>
        <v>109412655</v>
      </c>
      <c r="J177" s="21">
        <f t="shared" si="67"/>
        <v>101023711</v>
      </c>
      <c r="K177" s="21">
        <f t="shared" si="67"/>
        <v>101302243</v>
      </c>
      <c r="L177" s="21">
        <f t="shared" si="67"/>
        <v>0</v>
      </c>
      <c r="M177" s="21">
        <f t="shared" si="67"/>
        <v>0</v>
      </c>
      <c r="N177" s="21">
        <f>SUM(N175:N176)</f>
        <v>0</v>
      </c>
      <c r="O177" s="21">
        <f>SUM(O175:O176)</f>
        <v>903681865</v>
      </c>
      <c r="P177" s="21">
        <f>SUM(P175,P176)</f>
        <v>0</v>
      </c>
      <c r="Q177" s="21">
        <f>SUM(Q175,Q176)</f>
        <v>0</v>
      </c>
      <c r="R177" s="21">
        <f>SUM(R175,R176)</f>
        <v>0</v>
      </c>
      <c r="S177" s="20">
        <f t="shared" si="63"/>
        <v>616720839</v>
      </c>
    </row>
    <row r="178" spans="1:19" ht="13.75" customHeight="1" x14ac:dyDescent="0.55000000000000004">
      <c r="A178" s="1" t="s">
        <v>56</v>
      </c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3.75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3.75" customHeight="1" thickBot="1" x14ac:dyDescent="0.6">
      <c r="A180" s="46" t="s">
        <v>0</v>
      </c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</row>
    <row r="181" spans="1:19" ht="13.75" customHeight="1" thickBot="1" x14ac:dyDescent="0.6">
      <c r="A181" s="54" t="s">
        <v>1</v>
      </c>
      <c r="B181" s="54" t="s">
        <v>2</v>
      </c>
      <c r="C181" s="5" t="s">
        <v>55</v>
      </c>
      <c r="D181" s="6"/>
      <c r="E181" s="6"/>
      <c r="F181" s="5" t="s">
        <v>3</v>
      </c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7"/>
      <c r="S181" s="54" t="s">
        <v>4</v>
      </c>
    </row>
    <row r="182" spans="1:19" ht="13.75" customHeight="1" thickBot="1" x14ac:dyDescent="0.6">
      <c r="A182" s="45"/>
      <c r="B182" s="45"/>
      <c r="C182" s="10">
        <v>1</v>
      </c>
      <c r="D182" s="10">
        <v>2</v>
      </c>
      <c r="E182" s="10">
        <v>3</v>
      </c>
      <c r="F182" s="10">
        <v>4</v>
      </c>
      <c r="G182" s="10">
        <v>5</v>
      </c>
      <c r="H182" s="10">
        <v>6</v>
      </c>
      <c r="I182" s="10">
        <v>7</v>
      </c>
      <c r="J182" s="10">
        <v>8</v>
      </c>
      <c r="K182" s="10">
        <v>9</v>
      </c>
      <c r="L182" s="10">
        <v>10</v>
      </c>
      <c r="M182" s="10">
        <v>11</v>
      </c>
      <c r="N182" s="10">
        <v>12</v>
      </c>
      <c r="O182" s="10" t="s">
        <v>5</v>
      </c>
      <c r="P182" s="10">
        <v>1</v>
      </c>
      <c r="Q182" s="10">
        <v>2</v>
      </c>
      <c r="R182" s="10">
        <v>3</v>
      </c>
      <c r="S182" s="45"/>
    </row>
    <row r="183" spans="1:19" ht="13.75" customHeight="1" x14ac:dyDescent="0.55000000000000004">
      <c r="A183" s="35" t="s">
        <v>37</v>
      </c>
      <c r="B183" s="13" t="s">
        <v>7</v>
      </c>
      <c r="C183" s="26">
        <v>60204</v>
      </c>
      <c r="D183" s="26">
        <v>57983</v>
      </c>
      <c r="E183" s="26">
        <v>88709</v>
      </c>
      <c r="F183" s="26">
        <v>77703</v>
      </c>
      <c r="G183" s="26">
        <v>94569</v>
      </c>
      <c r="H183" s="26">
        <v>86074</v>
      </c>
      <c r="I183" s="26">
        <v>91926</v>
      </c>
      <c r="J183" s="26">
        <v>110229</v>
      </c>
      <c r="K183" s="26">
        <v>98876</v>
      </c>
      <c r="L183" s="26" t="s">
        <v>54</v>
      </c>
      <c r="M183" s="26" t="s">
        <v>54</v>
      </c>
      <c r="N183" s="26" t="s">
        <v>54</v>
      </c>
      <c r="O183" s="26">
        <f>SUM(C183:N183)</f>
        <v>766273</v>
      </c>
      <c r="P183" s="26" t="s">
        <v>54</v>
      </c>
      <c r="Q183" s="26" t="s">
        <v>54</v>
      </c>
      <c r="R183" s="26" t="s">
        <v>54</v>
      </c>
      <c r="S183" s="22">
        <f t="shared" ref="S183:S236" si="68">SUM(F183:N183,P183:R183)</f>
        <v>559377</v>
      </c>
    </row>
    <row r="184" spans="1:19" ht="13.75" customHeight="1" x14ac:dyDescent="0.55000000000000004">
      <c r="A184" s="36"/>
      <c r="B184" s="16" t="s">
        <v>8</v>
      </c>
      <c r="C184" s="28">
        <v>8715</v>
      </c>
      <c r="D184" s="28">
        <v>8310</v>
      </c>
      <c r="E184" s="28">
        <v>8130</v>
      </c>
      <c r="F184" s="28">
        <v>7316</v>
      </c>
      <c r="G184" s="28">
        <v>7187</v>
      </c>
      <c r="H184" s="28">
        <v>7535</v>
      </c>
      <c r="I184" s="28">
        <v>7912</v>
      </c>
      <c r="J184" s="28">
        <v>9813</v>
      </c>
      <c r="K184" s="28">
        <v>7591</v>
      </c>
      <c r="L184" s="28" t="s">
        <v>54</v>
      </c>
      <c r="M184" s="28" t="s">
        <v>54</v>
      </c>
      <c r="N184" s="28" t="s">
        <v>54</v>
      </c>
      <c r="O184" s="23">
        <f>SUM(C184:N184)</f>
        <v>72509</v>
      </c>
      <c r="P184" s="28" t="s">
        <v>54</v>
      </c>
      <c r="Q184" s="28" t="s">
        <v>54</v>
      </c>
      <c r="R184" s="28" t="s">
        <v>54</v>
      </c>
      <c r="S184" s="17">
        <f t="shared" si="68"/>
        <v>47354</v>
      </c>
    </row>
    <row r="185" spans="1:19" ht="13.75" customHeight="1" x14ac:dyDescent="0.55000000000000004">
      <c r="A185" s="36"/>
      <c r="B185" s="18" t="s">
        <v>9</v>
      </c>
      <c r="C185" s="21">
        <f>SUM(C183:C184)</f>
        <v>68919</v>
      </c>
      <c r="D185" s="21">
        <f>SUM(D183:D184)</f>
        <v>66293</v>
      </c>
      <c r="E185" s="21">
        <f>SUM(E183:E184)</f>
        <v>96839</v>
      </c>
      <c r="F185" s="19">
        <f t="shared" ref="F185:N185" si="69">SUM(F183,F184)</f>
        <v>85019</v>
      </c>
      <c r="G185" s="19">
        <f t="shared" si="69"/>
        <v>101756</v>
      </c>
      <c r="H185" s="19">
        <f t="shared" si="69"/>
        <v>93609</v>
      </c>
      <c r="I185" s="19">
        <f t="shared" si="69"/>
        <v>99838</v>
      </c>
      <c r="J185" s="19">
        <f t="shared" si="69"/>
        <v>120042</v>
      </c>
      <c r="K185" s="19">
        <f t="shared" si="69"/>
        <v>106467</v>
      </c>
      <c r="L185" s="19">
        <f t="shared" si="69"/>
        <v>0</v>
      </c>
      <c r="M185" s="19">
        <f t="shared" si="69"/>
        <v>0</v>
      </c>
      <c r="N185" s="19">
        <f t="shared" si="69"/>
        <v>0</v>
      </c>
      <c r="O185" s="21">
        <f>SUM(O183:O184)</f>
        <v>838782</v>
      </c>
      <c r="P185" s="19">
        <f>SUM(P183,P184)</f>
        <v>0</v>
      </c>
      <c r="Q185" s="19">
        <f>SUM(Q183,Q184)</f>
        <v>0</v>
      </c>
      <c r="R185" s="19">
        <f>SUM(R183,R184)</f>
        <v>0</v>
      </c>
      <c r="S185" s="20">
        <f t="shared" si="68"/>
        <v>606731</v>
      </c>
    </row>
    <row r="186" spans="1:19" ht="13.75" customHeight="1" x14ac:dyDescent="0.55000000000000004">
      <c r="A186" s="36"/>
      <c r="B186" s="13" t="s">
        <v>10</v>
      </c>
      <c r="C186" s="26">
        <v>5522</v>
      </c>
      <c r="D186" s="26">
        <v>4245</v>
      </c>
      <c r="E186" s="26">
        <v>6684</v>
      </c>
      <c r="F186" s="26">
        <v>2092</v>
      </c>
      <c r="G186" s="26">
        <v>4690</v>
      </c>
      <c r="H186" s="26">
        <v>2495</v>
      </c>
      <c r="I186" s="26">
        <v>2147</v>
      </c>
      <c r="J186" s="26">
        <v>2978</v>
      </c>
      <c r="K186" s="26">
        <v>3336</v>
      </c>
      <c r="L186" s="26" t="s">
        <v>54</v>
      </c>
      <c r="M186" s="26" t="s">
        <v>54</v>
      </c>
      <c r="N186" s="26" t="s">
        <v>54</v>
      </c>
      <c r="O186" s="26">
        <f>SUM(C186:N186)</f>
        <v>34189</v>
      </c>
      <c r="P186" s="26" t="s">
        <v>54</v>
      </c>
      <c r="Q186" s="26" t="s">
        <v>54</v>
      </c>
      <c r="R186" s="26" t="s">
        <v>54</v>
      </c>
      <c r="S186" s="22">
        <f t="shared" si="68"/>
        <v>17738</v>
      </c>
    </row>
    <row r="187" spans="1:19" ht="13.75" customHeight="1" x14ac:dyDescent="0.55000000000000004">
      <c r="A187" s="36"/>
      <c r="B187" s="16" t="s">
        <v>8</v>
      </c>
      <c r="C187" s="28">
        <v>80</v>
      </c>
      <c r="D187" s="28">
        <v>240</v>
      </c>
      <c r="E187" s="28">
        <v>425</v>
      </c>
      <c r="F187" s="28">
        <v>124</v>
      </c>
      <c r="G187" s="28">
        <v>645</v>
      </c>
      <c r="H187" s="28">
        <v>372</v>
      </c>
      <c r="I187" s="28">
        <v>564</v>
      </c>
      <c r="J187" s="28">
        <v>187</v>
      </c>
      <c r="K187" s="28">
        <v>420</v>
      </c>
      <c r="L187" s="28" t="s">
        <v>54</v>
      </c>
      <c r="M187" s="28" t="s">
        <v>54</v>
      </c>
      <c r="N187" s="28" t="s">
        <v>54</v>
      </c>
      <c r="O187" s="23">
        <f>SUM(C187:N187)</f>
        <v>3057</v>
      </c>
      <c r="P187" s="28" t="s">
        <v>54</v>
      </c>
      <c r="Q187" s="28" t="s">
        <v>54</v>
      </c>
      <c r="R187" s="28" t="s">
        <v>54</v>
      </c>
      <c r="S187" s="17">
        <f t="shared" si="68"/>
        <v>2312</v>
      </c>
    </row>
    <row r="188" spans="1:19" ht="13.75" customHeight="1" x14ac:dyDescent="0.55000000000000004">
      <c r="A188" s="37"/>
      <c r="B188" s="18" t="s">
        <v>9</v>
      </c>
      <c r="C188" s="21">
        <f>SUM(C186:C187)</f>
        <v>5602</v>
      </c>
      <c r="D188" s="21">
        <f>SUM(D186:D187)</f>
        <v>4485</v>
      </c>
      <c r="E188" s="21">
        <f>SUM(E186:E187)</f>
        <v>7109</v>
      </c>
      <c r="F188" s="21">
        <f t="shared" ref="F188:M188" si="70">SUM(F186,F187)</f>
        <v>2216</v>
      </c>
      <c r="G188" s="21">
        <f t="shared" si="70"/>
        <v>5335</v>
      </c>
      <c r="H188" s="21">
        <f t="shared" si="70"/>
        <v>2867</v>
      </c>
      <c r="I188" s="21">
        <f t="shared" si="70"/>
        <v>2711</v>
      </c>
      <c r="J188" s="21">
        <f t="shared" si="70"/>
        <v>3165</v>
      </c>
      <c r="K188" s="21">
        <f t="shared" si="70"/>
        <v>3756</v>
      </c>
      <c r="L188" s="21">
        <f t="shared" si="70"/>
        <v>0</v>
      </c>
      <c r="M188" s="21">
        <f t="shared" si="70"/>
        <v>0</v>
      </c>
      <c r="N188" s="21">
        <f>SUM(N186:N187)</f>
        <v>0</v>
      </c>
      <c r="O188" s="21">
        <f>SUM(O186:O187)</f>
        <v>37246</v>
      </c>
      <c r="P188" s="21">
        <f>SUM(P186,P187)</f>
        <v>0</v>
      </c>
      <c r="Q188" s="21">
        <f>SUM(Q186,Q187)</f>
        <v>0</v>
      </c>
      <c r="R188" s="21">
        <f>SUM(R186,R187)</f>
        <v>0</v>
      </c>
      <c r="S188" s="20">
        <f t="shared" si="68"/>
        <v>20050</v>
      </c>
    </row>
    <row r="189" spans="1:19" ht="13.75" customHeight="1" x14ac:dyDescent="0.55000000000000004">
      <c r="A189" s="38" t="s">
        <v>38</v>
      </c>
      <c r="B189" s="13" t="s">
        <v>7</v>
      </c>
      <c r="C189" s="26">
        <v>2379</v>
      </c>
      <c r="D189" s="26">
        <v>2461</v>
      </c>
      <c r="E189" s="26">
        <v>2047</v>
      </c>
      <c r="F189" s="26">
        <v>1932</v>
      </c>
      <c r="G189" s="26">
        <v>1884</v>
      </c>
      <c r="H189" s="26">
        <v>1880</v>
      </c>
      <c r="I189" s="26">
        <v>2195</v>
      </c>
      <c r="J189" s="26">
        <v>2880</v>
      </c>
      <c r="K189" s="26">
        <v>2051</v>
      </c>
      <c r="L189" s="26" t="s">
        <v>54</v>
      </c>
      <c r="M189" s="26" t="s">
        <v>54</v>
      </c>
      <c r="N189" s="26" t="s">
        <v>54</v>
      </c>
      <c r="O189" s="26">
        <f>SUM(C189:N189)</f>
        <v>19709</v>
      </c>
      <c r="P189" s="26" t="s">
        <v>54</v>
      </c>
      <c r="Q189" s="26" t="s">
        <v>54</v>
      </c>
      <c r="R189" s="26" t="s">
        <v>54</v>
      </c>
      <c r="S189" s="22">
        <f t="shared" si="68"/>
        <v>12822</v>
      </c>
    </row>
    <row r="190" spans="1:19" ht="13.75" customHeight="1" x14ac:dyDescent="0.55000000000000004">
      <c r="A190" s="39"/>
      <c r="B190" s="16" t="s">
        <v>8</v>
      </c>
      <c r="C190" s="28">
        <v>0</v>
      </c>
      <c r="D190" s="28">
        <v>0</v>
      </c>
      <c r="E190" s="28">
        <v>0</v>
      </c>
      <c r="F190" s="28">
        <v>0</v>
      </c>
      <c r="G190" s="28">
        <v>0</v>
      </c>
      <c r="H190" s="28">
        <v>0</v>
      </c>
      <c r="I190" s="28">
        <v>0</v>
      </c>
      <c r="J190" s="28">
        <v>0</v>
      </c>
      <c r="K190" s="28">
        <v>0</v>
      </c>
      <c r="L190" s="28" t="s">
        <v>54</v>
      </c>
      <c r="M190" s="28" t="s">
        <v>54</v>
      </c>
      <c r="N190" s="28" t="s">
        <v>54</v>
      </c>
      <c r="O190" s="23">
        <f>SUM(C190:N190)</f>
        <v>0</v>
      </c>
      <c r="P190" s="28" t="s">
        <v>54</v>
      </c>
      <c r="Q190" s="28" t="s">
        <v>54</v>
      </c>
      <c r="R190" s="28" t="s">
        <v>54</v>
      </c>
      <c r="S190" s="17">
        <f t="shared" si="68"/>
        <v>0</v>
      </c>
    </row>
    <row r="191" spans="1:19" ht="13.75" customHeight="1" x14ac:dyDescent="0.55000000000000004">
      <c r="A191" s="39"/>
      <c r="B191" s="18" t="s">
        <v>9</v>
      </c>
      <c r="C191" s="21">
        <f>SUM(C189:C190)</f>
        <v>2379</v>
      </c>
      <c r="D191" s="21">
        <f>SUM(D189:D190)</f>
        <v>2461</v>
      </c>
      <c r="E191" s="21">
        <f>SUM(E189:E190)</f>
        <v>2047</v>
      </c>
      <c r="F191" s="19">
        <f t="shared" ref="F191:N191" si="71">SUM(F189,F190)</f>
        <v>1932</v>
      </c>
      <c r="G191" s="19">
        <f t="shared" si="71"/>
        <v>1884</v>
      </c>
      <c r="H191" s="19">
        <f t="shared" si="71"/>
        <v>1880</v>
      </c>
      <c r="I191" s="19">
        <f t="shared" si="71"/>
        <v>2195</v>
      </c>
      <c r="J191" s="19">
        <f t="shared" si="71"/>
        <v>2880</v>
      </c>
      <c r="K191" s="19">
        <f t="shared" si="71"/>
        <v>2051</v>
      </c>
      <c r="L191" s="19">
        <f t="shared" si="71"/>
        <v>0</v>
      </c>
      <c r="M191" s="19">
        <f t="shared" si="71"/>
        <v>0</v>
      </c>
      <c r="N191" s="19">
        <f t="shared" si="71"/>
        <v>0</v>
      </c>
      <c r="O191" s="21">
        <f>SUM(O189:O190)</f>
        <v>19709</v>
      </c>
      <c r="P191" s="19">
        <f>SUM(P189,P190)</f>
        <v>0</v>
      </c>
      <c r="Q191" s="19">
        <f>SUM(Q189,Q190)</f>
        <v>0</v>
      </c>
      <c r="R191" s="19">
        <f>SUM(R189,R190)</f>
        <v>0</v>
      </c>
      <c r="S191" s="20">
        <f t="shared" si="68"/>
        <v>12822</v>
      </c>
    </row>
    <row r="192" spans="1:19" ht="13.75" customHeight="1" x14ac:dyDescent="0.55000000000000004">
      <c r="A192" s="39"/>
      <c r="B192" s="13" t="s">
        <v>10</v>
      </c>
      <c r="C192" s="26">
        <v>224</v>
      </c>
      <c r="D192" s="26">
        <v>239</v>
      </c>
      <c r="E192" s="26">
        <v>389</v>
      </c>
      <c r="F192" s="26">
        <v>314</v>
      </c>
      <c r="G192" s="26">
        <v>303</v>
      </c>
      <c r="H192" s="26">
        <v>220</v>
      </c>
      <c r="I192" s="26">
        <v>194</v>
      </c>
      <c r="J192" s="26">
        <v>192</v>
      </c>
      <c r="K192" s="26">
        <v>316</v>
      </c>
      <c r="L192" s="26" t="s">
        <v>54</v>
      </c>
      <c r="M192" s="26" t="s">
        <v>54</v>
      </c>
      <c r="N192" s="26" t="s">
        <v>54</v>
      </c>
      <c r="O192" s="26">
        <f>SUM(C192:N192)</f>
        <v>2391</v>
      </c>
      <c r="P192" s="26" t="s">
        <v>54</v>
      </c>
      <c r="Q192" s="26" t="s">
        <v>54</v>
      </c>
      <c r="R192" s="26" t="s">
        <v>54</v>
      </c>
      <c r="S192" s="22">
        <f t="shared" si="68"/>
        <v>1539</v>
      </c>
    </row>
    <row r="193" spans="1:19" ht="13.75" customHeight="1" x14ac:dyDescent="0.55000000000000004">
      <c r="A193" s="39"/>
      <c r="B193" s="16" t="s">
        <v>8</v>
      </c>
      <c r="C193" s="28">
        <v>0</v>
      </c>
      <c r="D193" s="28">
        <v>0</v>
      </c>
      <c r="E193" s="28">
        <v>0</v>
      </c>
      <c r="F193" s="28">
        <v>0</v>
      </c>
      <c r="G193" s="28">
        <v>0</v>
      </c>
      <c r="H193" s="28">
        <v>0</v>
      </c>
      <c r="I193" s="28">
        <v>0</v>
      </c>
      <c r="J193" s="28">
        <v>0</v>
      </c>
      <c r="K193" s="28">
        <v>0</v>
      </c>
      <c r="L193" s="28" t="s">
        <v>54</v>
      </c>
      <c r="M193" s="28" t="s">
        <v>54</v>
      </c>
      <c r="N193" s="28" t="s">
        <v>54</v>
      </c>
      <c r="O193" s="23">
        <f>SUM(C193:N193)</f>
        <v>0</v>
      </c>
      <c r="P193" s="28" t="s">
        <v>54</v>
      </c>
      <c r="Q193" s="28" t="s">
        <v>54</v>
      </c>
      <c r="R193" s="28" t="s">
        <v>54</v>
      </c>
      <c r="S193" s="17">
        <f t="shared" si="68"/>
        <v>0</v>
      </c>
    </row>
    <row r="194" spans="1:19" ht="13.75" customHeight="1" x14ac:dyDescent="0.55000000000000004">
      <c r="A194" s="40"/>
      <c r="B194" s="18" t="s">
        <v>9</v>
      </c>
      <c r="C194" s="21">
        <f>SUM(C192:C193)</f>
        <v>224</v>
      </c>
      <c r="D194" s="21">
        <f>SUM(D192:D193)</f>
        <v>239</v>
      </c>
      <c r="E194" s="21">
        <f>SUM(E192:E193)</f>
        <v>389</v>
      </c>
      <c r="F194" s="21">
        <f t="shared" ref="F194:M194" si="72">SUM(F192,F193)</f>
        <v>314</v>
      </c>
      <c r="G194" s="21">
        <f t="shared" si="72"/>
        <v>303</v>
      </c>
      <c r="H194" s="21">
        <f t="shared" si="72"/>
        <v>220</v>
      </c>
      <c r="I194" s="21">
        <f t="shared" si="72"/>
        <v>194</v>
      </c>
      <c r="J194" s="21">
        <f t="shared" si="72"/>
        <v>192</v>
      </c>
      <c r="K194" s="21">
        <f t="shared" si="72"/>
        <v>316</v>
      </c>
      <c r="L194" s="21">
        <f t="shared" si="72"/>
        <v>0</v>
      </c>
      <c r="M194" s="21">
        <f t="shared" si="72"/>
        <v>0</v>
      </c>
      <c r="N194" s="21">
        <f>SUM(N192:N193)</f>
        <v>0</v>
      </c>
      <c r="O194" s="21">
        <f>SUM(O192:O193)</f>
        <v>2391</v>
      </c>
      <c r="P194" s="21">
        <f>SUM(P192,P193)</f>
        <v>0</v>
      </c>
      <c r="Q194" s="21">
        <f>SUM(Q192,Q193)</f>
        <v>0</v>
      </c>
      <c r="R194" s="21">
        <f>SUM(R192,R193)</f>
        <v>0</v>
      </c>
      <c r="S194" s="20">
        <f t="shared" si="68"/>
        <v>1539</v>
      </c>
    </row>
    <row r="195" spans="1:19" ht="13.75" customHeight="1" x14ac:dyDescent="0.55000000000000004">
      <c r="A195" s="38" t="s">
        <v>39</v>
      </c>
      <c r="B195" s="13" t="s">
        <v>7</v>
      </c>
      <c r="C195" s="26">
        <v>2384</v>
      </c>
      <c r="D195" s="26">
        <v>2428</v>
      </c>
      <c r="E195" s="26">
        <v>2364</v>
      </c>
      <c r="F195" s="26">
        <v>2197</v>
      </c>
      <c r="G195" s="26">
        <v>2257</v>
      </c>
      <c r="H195" s="26">
        <v>2266</v>
      </c>
      <c r="I195" s="26">
        <v>2715</v>
      </c>
      <c r="J195" s="26">
        <v>2797</v>
      </c>
      <c r="K195" s="26">
        <v>2374</v>
      </c>
      <c r="L195" s="26" t="s">
        <v>54</v>
      </c>
      <c r="M195" s="26" t="s">
        <v>54</v>
      </c>
      <c r="N195" s="26" t="s">
        <v>54</v>
      </c>
      <c r="O195" s="26">
        <f>SUM(C195:N195)</f>
        <v>21782</v>
      </c>
      <c r="P195" s="26" t="s">
        <v>54</v>
      </c>
      <c r="Q195" s="26" t="s">
        <v>54</v>
      </c>
      <c r="R195" s="26" t="s">
        <v>54</v>
      </c>
      <c r="S195" s="22">
        <f t="shared" si="68"/>
        <v>14606</v>
      </c>
    </row>
    <row r="196" spans="1:19" ht="13.75" customHeight="1" x14ac:dyDescent="0.55000000000000004">
      <c r="A196" s="39"/>
      <c r="B196" s="16" t="s">
        <v>8</v>
      </c>
      <c r="C196" s="28">
        <v>0</v>
      </c>
      <c r="D196" s="28">
        <v>0</v>
      </c>
      <c r="E196" s="28">
        <v>0</v>
      </c>
      <c r="F196" s="28">
        <v>0</v>
      </c>
      <c r="G196" s="28">
        <v>0</v>
      </c>
      <c r="H196" s="28">
        <v>0</v>
      </c>
      <c r="I196" s="28">
        <v>0</v>
      </c>
      <c r="J196" s="28">
        <v>0</v>
      </c>
      <c r="K196" s="28">
        <v>0</v>
      </c>
      <c r="L196" s="28" t="s">
        <v>54</v>
      </c>
      <c r="M196" s="28" t="s">
        <v>54</v>
      </c>
      <c r="N196" s="28" t="s">
        <v>54</v>
      </c>
      <c r="O196" s="23">
        <f>SUM(C196:N196)</f>
        <v>0</v>
      </c>
      <c r="P196" s="28" t="s">
        <v>54</v>
      </c>
      <c r="Q196" s="28" t="s">
        <v>54</v>
      </c>
      <c r="R196" s="28" t="s">
        <v>54</v>
      </c>
      <c r="S196" s="17">
        <f t="shared" si="68"/>
        <v>0</v>
      </c>
    </row>
    <row r="197" spans="1:19" ht="13.75" customHeight="1" x14ac:dyDescent="0.55000000000000004">
      <c r="A197" s="39"/>
      <c r="B197" s="18" t="s">
        <v>9</v>
      </c>
      <c r="C197" s="21">
        <f>SUM(C195:C196)</f>
        <v>2384</v>
      </c>
      <c r="D197" s="21">
        <f>SUM(D195:D196)</f>
        <v>2428</v>
      </c>
      <c r="E197" s="21">
        <f>SUM(E195:E196)</f>
        <v>2364</v>
      </c>
      <c r="F197" s="19">
        <f t="shared" ref="F197:N197" si="73">SUM(F195,F196)</f>
        <v>2197</v>
      </c>
      <c r="G197" s="19">
        <f t="shared" si="73"/>
        <v>2257</v>
      </c>
      <c r="H197" s="19">
        <f t="shared" si="73"/>
        <v>2266</v>
      </c>
      <c r="I197" s="19">
        <f t="shared" si="73"/>
        <v>2715</v>
      </c>
      <c r="J197" s="19">
        <f t="shared" si="73"/>
        <v>2797</v>
      </c>
      <c r="K197" s="19">
        <f t="shared" si="73"/>
        <v>2374</v>
      </c>
      <c r="L197" s="19">
        <f t="shared" si="73"/>
        <v>0</v>
      </c>
      <c r="M197" s="19">
        <f t="shared" si="73"/>
        <v>0</v>
      </c>
      <c r="N197" s="19">
        <f t="shared" si="73"/>
        <v>0</v>
      </c>
      <c r="O197" s="21">
        <f>SUM(O195:O196)</f>
        <v>21782</v>
      </c>
      <c r="P197" s="19">
        <f>SUM(P195,P196)</f>
        <v>0</v>
      </c>
      <c r="Q197" s="19">
        <f>SUM(Q195,Q196)</f>
        <v>0</v>
      </c>
      <c r="R197" s="19">
        <f>SUM(R195,R196)</f>
        <v>0</v>
      </c>
      <c r="S197" s="20">
        <f t="shared" si="68"/>
        <v>14606</v>
      </c>
    </row>
    <row r="198" spans="1:19" ht="13.75" customHeight="1" x14ac:dyDescent="0.55000000000000004">
      <c r="A198" s="39"/>
      <c r="B198" s="13" t="s">
        <v>10</v>
      </c>
      <c r="C198" s="26">
        <v>926</v>
      </c>
      <c r="D198" s="26">
        <v>922</v>
      </c>
      <c r="E198" s="26">
        <v>1032</v>
      </c>
      <c r="F198" s="26">
        <v>1032</v>
      </c>
      <c r="G198" s="26">
        <v>965</v>
      </c>
      <c r="H198" s="26">
        <v>975</v>
      </c>
      <c r="I198" s="26">
        <v>1040</v>
      </c>
      <c r="J198" s="26">
        <v>1067</v>
      </c>
      <c r="K198" s="26">
        <v>962</v>
      </c>
      <c r="L198" s="26" t="s">
        <v>54</v>
      </c>
      <c r="M198" s="26" t="s">
        <v>54</v>
      </c>
      <c r="N198" s="26" t="s">
        <v>54</v>
      </c>
      <c r="O198" s="26">
        <f>SUM(C198:N198)</f>
        <v>8921</v>
      </c>
      <c r="P198" s="26" t="s">
        <v>54</v>
      </c>
      <c r="Q198" s="26" t="s">
        <v>54</v>
      </c>
      <c r="R198" s="26" t="s">
        <v>54</v>
      </c>
      <c r="S198" s="22">
        <f t="shared" si="68"/>
        <v>6041</v>
      </c>
    </row>
    <row r="199" spans="1:19" ht="13.75" customHeight="1" x14ac:dyDescent="0.55000000000000004">
      <c r="A199" s="39"/>
      <c r="B199" s="16" t="s">
        <v>8</v>
      </c>
      <c r="C199" s="28">
        <v>0</v>
      </c>
      <c r="D199" s="28">
        <v>0</v>
      </c>
      <c r="E199" s="28">
        <v>0</v>
      </c>
      <c r="F199" s="28">
        <v>0</v>
      </c>
      <c r="G199" s="28">
        <v>0</v>
      </c>
      <c r="H199" s="28">
        <v>0</v>
      </c>
      <c r="I199" s="28">
        <v>0</v>
      </c>
      <c r="J199" s="28">
        <v>0</v>
      </c>
      <c r="K199" s="28">
        <v>0</v>
      </c>
      <c r="L199" s="28" t="s">
        <v>54</v>
      </c>
      <c r="M199" s="28" t="s">
        <v>54</v>
      </c>
      <c r="N199" s="28" t="s">
        <v>54</v>
      </c>
      <c r="O199" s="23">
        <f>SUM(C199:N199)</f>
        <v>0</v>
      </c>
      <c r="P199" s="28" t="s">
        <v>54</v>
      </c>
      <c r="Q199" s="28" t="s">
        <v>54</v>
      </c>
      <c r="R199" s="28" t="s">
        <v>54</v>
      </c>
      <c r="S199" s="17">
        <f t="shared" si="68"/>
        <v>0</v>
      </c>
    </row>
    <row r="200" spans="1:19" ht="13.75" customHeight="1" x14ac:dyDescent="0.55000000000000004">
      <c r="A200" s="40"/>
      <c r="B200" s="18" t="s">
        <v>9</v>
      </c>
      <c r="C200" s="21">
        <f>SUM(C198:C199)</f>
        <v>926</v>
      </c>
      <c r="D200" s="21">
        <f>SUM(D198:D199)</f>
        <v>922</v>
      </c>
      <c r="E200" s="21">
        <f>SUM(E198:E199)</f>
        <v>1032</v>
      </c>
      <c r="F200" s="21">
        <f t="shared" ref="F200:M200" si="74">SUM(F198,F199)</f>
        <v>1032</v>
      </c>
      <c r="G200" s="21">
        <f t="shared" si="74"/>
        <v>965</v>
      </c>
      <c r="H200" s="21">
        <f t="shared" si="74"/>
        <v>975</v>
      </c>
      <c r="I200" s="21">
        <f t="shared" si="74"/>
        <v>1040</v>
      </c>
      <c r="J200" s="21">
        <f t="shared" si="74"/>
        <v>1067</v>
      </c>
      <c r="K200" s="21">
        <f t="shared" si="74"/>
        <v>962</v>
      </c>
      <c r="L200" s="21">
        <f t="shared" si="74"/>
        <v>0</v>
      </c>
      <c r="M200" s="21">
        <f t="shared" si="74"/>
        <v>0</v>
      </c>
      <c r="N200" s="21">
        <f>SUM(N198:N199)</f>
        <v>0</v>
      </c>
      <c r="O200" s="21">
        <f>SUM(O198:O199)</f>
        <v>8921</v>
      </c>
      <c r="P200" s="21">
        <f>SUM(P198,P199)</f>
        <v>0</v>
      </c>
      <c r="Q200" s="21">
        <f>SUM(Q198,Q199)</f>
        <v>0</v>
      </c>
      <c r="R200" s="21">
        <f>SUM(R198,R199)</f>
        <v>0</v>
      </c>
      <c r="S200" s="20">
        <f t="shared" si="68"/>
        <v>6041</v>
      </c>
    </row>
    <row r="201" spans="1:19" ht="13.75" customHeight="1" x14ac:dyDescent="0.55000000000000004">
      <c r="A201" s="38" t="s">
        <v>40</v>
      </c>
      <c r="B201" s="13" t="s">
        <v>7</v>
      </c>
      <c r="C201" s="26">
        <v>17090</v>
      </c>
      <c r="D201" s="26">
        <v>14874</v>
      </c>
      <c r="E201" s="26">
        <v>19352</v>
      </c>
      <c r="F201" s="26">
        <v>17099</v>
      </c>
      <c r="G201" s="26">
        <v>16652</v>
      </c>
      <c r="H201" s="26">
        <v>14767</v>
      </c>
      <c r="I201" s="26">
        <v>21404</v>
      </c>
      <c r="J201" s="26">
        <v>26251</v>
      </c>
      <c r="K201" s="26">
        <v>21102</v>
      </c>
      <c r="L201" s="26" t="s">
        <v>54</v>
      </c>
      <c r="M201" s="26" t="s">
        <v>54</v>
      </c>
      <c r="N201" s="26" t="s">
        <v>54</v>
      </c>
      <c r="O201" s="26">
        <f>SUM(C201:N201)</f>
        <v>168591</v>
      </c>
      <c r="P201" s="26" t="s">
        <v>54</v>
      </c>
      <c r="Q201" s="26" t="s">
        <v>54</v>
      </c>
      <c r="R201" s="26" t="s">
        <v>54</v>
      </c>
      <c r="S201" s="22">
        <f t="shared" si="68"/>
        <v>117275</v>
      </c>
    </row>
    <row r="202" spans="1:19" ht="13.75" customHeight="1" x14ac:dyDescent="0.55000000000000004">
      <c r="A202" s="39"/>
      <c r="B202" s="16" t="s">
        <v>8</v>
      </c>
      <c r="C202" s="28">
        <v>0</v>
      </c>
      <c r="D202" s="28">
        <v>0</v>
      </c>
      <c r="E202" s="28">
        <v>0</v>
      </c>
      <c r="F202" s="28">
        <v>0</v>
      </c>
      <c r="G202" s="28">
        <v>0</v>
      </c>
      <c r="H202" s="28">
        <v>0</v>
      </c>
      <c r="I202" s="28">
        <v>0</v>
      </c>
      <c r="J202" s="28">
        <v>0</v>
      </c>
      <c r="K202" s="28">
        <v>10</v>
      </c>
      <c r="L202" s="28" t="s">
        <v>54</v>
      </c>
      <c r="M202" s="28" t="s">
        <v>54</v>
      </c>
      <c r="N202" s="28" t="s">
        <v>54</v>
      </c>
      <c r="O202" s="23">
        <f>SUM(C202:N202)</f>
        <v>10</v>
      </c>
      <c r="P202" s="28" t="s">
        <v>54</v>
      </c>
      <c r="Q202" s="28" t="s">
        <v>54</v>
      </c>
      <c r="R202" s="28" t="s">
        <v>54</v>
      </c>
      <c r="S202" s="17">
        <f t="shared" si="68"/>
        <v>10</v>
      </c>
    </row>
    <row r="203" spans="1:19" ht="13.75" customHeight="1" x14ac:dyDescent="0.55000000000000004">
      <c r="A203" s="39"/>
      <c r="B203" s="18" t="s">
        <v>9</v>
      </c>
      <c r="C203" s="21">
        <f>SUM(C201:C202)</f>
        <v>17090</v>
      </c>
      <c r="D203" s="21">
        <f>SUM(D201:D202)</f>
        <v>14874</v>
      </c>
      <c r="E203" s="21">
        <f>SUM(E201:E202)</f>
        <v>19352</v>
      </c>
      <c r="F203" s="19">
        <f t="shared" ref="F203:N203" si="75">SUM(F201,F202)</f>
        <v>17099</v>
      </c>
      <c r="G203" s="19">
        <f t="shared" si="75"/>
        <v>16652</v>
      </c>
      <c r="H203" s="19">
        <f t="shared" si="75"/>
        <v>14767</v>
      </c>
      <c r="I203" s="19">
        <f t="shared" si="75"/>
        <v>21404</v>
      </c>
      <c r="J203" s="19">
        <f t="shared" si="75"/>
        <v>26251</v>
      </c>
      <c r="K203" s="19">
        <f t="shared" si="75"/>
        <v>21112</v>
      </c>
      <c r="L203" s="19">
        <f t="shared" si="75"/>
        <v>0</v>
      </c>
      <c r="M203" s="19">
        <f t="shared" si="75"/>
        <v>0</v>
      </c>
      <c r="N203" s="19">
        <f t="shared" si="75"/>
        <v>0</v>
      </c>
      <c r="O203" s="21">
        <f>SUM(O201:O202)</f>
        <v>168601</v>
      </c>
      <c r="P203" s="19">
        <f>SUM(P201,P202)</f>
        <v>0</v>
      </c>
      <c r="Q203" s="19">
        <f>SUM(Q201,Q202)</f>
        <v>0</v>
      </c>
      <c r="R203" s="19">
        <f>SUM(R201,R202)</f>
        <v>0</v>
      </c>
      <c r="S203" s="20">
        <f t="shared" si="68"/>
        <v>117285</v>
      </c>
    </row>
    <row r="204" spans="1:19" ht="13.75" customHeight="1" x14ac:dyDescent="0.55000000000000004">
      <c r="A204" s="39"/>
      <c r="B204" s="13" t="s">
        <v>10</v>
      </c>
      <c r="C204" s="26">
        <v>57904</v>
      </c>
      <c r="D204" s="26">
        <v>58879</v>
      </c>
      <c r="E204" s="26">
        <v>57032</v>
      </c>
      <c r="F204" s="26">
        <v>55602</v>
      </c>
      <c r="G204" s="26">
        <v>46241</v>
      </c>
      <c r="H204" s="26">
        <v>54535</v>
      </c>
      <c r="I204" s="26">
        <v>60531</v>
      </c>
      <c r="J204" s="26">
        <v>52059</v>
      </c>
      <c r="K204" s="26">
        <v>43851</v>
      </c>
      <c r="L204" s="26" t="s">
        <v>54</v>
      </c>
      <c r="M204" s="26" t="s">
        <v>54</v>
      </c>
      <c r="N204" s="26" t="s">
        <v>54</v>
      </c>
      <c r="O204" s="26">
        <f>SUM(C204:N204)</f>
        <v>486634</v>
      </c>
      <c r="P204" s="26" t="s">
        <v>54</v>
      </c>
      <c r="Q204" s="26" t="s">
        <v>54</v>
      </c>
      <c r="R204" s="26" t="s">
        <v>54</v>
      </c>
      <c r="S204" s="22">
        <f t="shared" si="68"/>
        <v>312819</v>
      </c>
    </row>
    <row r="205" spans="1:19" ht="13.75" customHeight="1" x14ac:dyDescent="0.55000000000000004">
      <c r="A205" s="39"/>
      <c r="B205" s="16" t="s">
        <v>8</v>
      </c>
      <c r="C205" s="28">
        <v>0</v>
      </c>
      <c r="D205" s="28">
        <v>0</v>
      </c>
      <c r="E205" s="28">
        <v>0</v>
      </c>
      <c r="F205" s="28">
        <v>0</v>
      </c>
      <c r="G205" s="28">
        <v>0</v>
      </c>
      <c r="H205" s="28">
        <v>0</v>
      </c>
      <c r="I205" s="28">
        <v>0</v>
      </c>
      <c r="J205" s="28">
        <v>0</v>
      </c>
      <c r="K205" s="28">
        <v>0</v>
      </c>
      <c r="L205" s="28" t="s">
        <v>54</v>
      </c>
      <c r="M205" s="28" t="s">
        <v>54</v>
      </c>
      <c r="N205" s="28" t="s">
        <v>54</v>
      </c>
      <c r="O205" s="23">
        <f>SUM(C205:N205)</f>
        <v>0</v>
      </c>
      <c r="P205" s="28" t="s">
        <v>54</v>
      </c>
      <c r="Q205" s="28" t="s">
        <v>54</v>
      </c>
      <c r="R205" s="28" t="s">
        <v>54</v>
      </c>
      <c r="S205" s="17">
        <f t="shared" si="68"/>
        <v>0</v>
      </c>
    </row>
    <row r="206" spans="1:19" ht="13.75" customHeight="1" x14ac:dyDescent="0.55000000000000004">
      <c r="A206" s="40"/>
      <c r="B206" s="18" t="s">
        <v>9</v>
      </c>
      <c r="C206" s="21">
        <f>SUM(C204:C205)</f>
        <v>57904</v>
      </c>
      <c r="D206" s="21">
        <f>SUM(D204:D205)</f>
        <v>58879</v>
      </c>
      <c r="E206" s="21">
        <f>SUM(E204:E205)</f>
        <v>57032</v>
      </c>
      <c r="F206" s="21">
        <f t="shared" ref="F206:M206" si="76">SUM(F204,F205)</f>
        <v>55602</v>
      </c>
      <c r="G206" s="21">
        <f t="shared" si="76"/>
        <v>46241</v>
      </c>
      <c r="H206" s="21">
        <f t="shared" si="76"/>
        <v>54535</v>
      </c>
      <c r="I206" s="21">
        <f t="shared" si="76"/>
        <v>60531</v>
      </c>
      <c r="J206" s="21">
        <f t="shared" si="76"/>
        <v>52059</v>
      </c>
      <c r="K206" s="21">
        <f t="shared" si="76"/>
        <v>43851</v>
      </c>
      <c r="L206" s="21">
        <f t="shared" si="76"/>
        <v>0</v>
      </c>
      <c r="M206" s="21">
        <f t="shared" si="76"/>
        <v>0</v>
      </c>
      <c r="N206" s="21">
        <f>SUM(N204:N205)</f>
        <v>0</v>
      </c>
      <c r="O206" s="21">
        <f>SUM(O204:O205)</f>
        <v>486634</v>
      </c>
      <c r="P206" s="21">
        <f>SUM(P204,P205)</f>
        <v>0</v>
      </c>
      <c r="Q206" s="21">
        <f>SUM(Q204,Q205)</f>
        <v>0</v>
      </c>
      <c r="R206" s="21">
        <f>SUM(R204,R205)</f>
        <v>0</v>
      </c>
      <c r="S206" s="20">
        <f t="shared" si="68"/>
        <v>312819</v>
      </c>
    </row>
    <row r="207" spans="1:19" ht="13.75" customHeight="1" x14ac:dyDescent="0.55000000000000004">
      <c r="A207" s="38" t="s">
        <v>41</v>
      </c>
      <c r="B207" s="13" t="s">
        <v>7</v>
      </c>
      <c r="C207" s="26">
        <v>2688</v>
      </c>
      <c r="D207" s="26">
        <v>2500</v>
      </c>
      <c r="E207" s="26">
        <v>2691</v>
      </c>
      <c r="F207" s="26">
        <v>2814</v>
      </c>
      <c r="G207" s="26">
        <v>2756</v>
      </c>
      <c r="H207" s="26">
        <v>2590</v>
      </c>
      <c r="I207" s="26">
        <v>3277</v>
      </c>
      <c r="J207" s="26">
        <v>3643</v>
      </c>
      <c r="K207" s="26">
        <v>2900</v>
      </c>
      <c r="L207" s="26" t="s">
        <v>54</v>
      </c>
      <c r="M207" s="26" t="s">
        <v>54</v>
      </c>
      <c r="N207" s="26" t="s">
        <v>54</v>
      </c>
      <c r="O207" s="26">
        <f>SUM(C207:N207)</f>
        <v>25859</v>
      </c>
      <c r="P207" s="26" t="s">
        <v>54</v>
      </c>
      <c r="Q207" s="26" t="s">
        <v>54</v>
      </c>
      <c r="R207" s="26" t="s">
        <v>54</v>
      </c>
      <c r="S207" s="22">
        <f t="shared" si="68"/>
        <v>17980</v>
      </c>
    </row>
    <row r="208" spans="1:19" ht="13.75" customHeight="1" x14ac:dyDescent="0.55000000000000004">
      <c r="A208" s="39"/>
      <c r="B208" s="16" t="s">
        <v>8</v>
      </c>
      <c r="C208" s="28">
        <v>0</v>
      </c>
      <c r="D208" s="28">
        <v>0</v>
      </c>
      <c r="E208" s="28">
        <v>0</v>
      </c>
      <c r="F208" s="28">
        <v>0</v>
      </c>
      <c r="G208" s="28">
        <v>0</v>
      </c>
      <c r="H208" s="28">
        <v>0</v>
      </c>
      <c r="I208" s="28">
        <v>0</v>
      </c>
      <c r="J208" s="28">
        <v>0</v>
      </c>
      <c r="K208" s="28">
        <v>0</v>
      </c>
      <c r="L208" s="28" t="s">
        <v>54</v>
      </c>
      <c r="M208" s="28" t="s">
        <v>54</v>
      </c>
      <c r="N208" s="28" t="s">
        <v>54</v>
      </c>
      <c r="O208" s="23">
        <f>SUM(C208:N208)</f>
        <v>0</v>
      </c>
      <c r="P208" s="28" t="s">
        <v>54</v>
      </c>
      <c r="Q208" s="28" t="s">
        <v>54</v>
      </c>
      <c r="R208" s="28" t="s">
        <v>54</v>
      </c>
      <c r="S208" s="17">
        <f t="shared" si="68"/>
        <v>0</v>
      </c>
    </row>
    <row r="209" spans="1:19" ht="13.75" customHeight="1" x14ac:dyDescent="0.55000000000000004">
      <c r="A209" s="39"/>
      <c r="B209" s="18" t="s">
        <v>9</v>
      </c>
      <c r="C209" s="21">
        <f>SUM(C207:C208)</f>
        <v>2688</v>
      </c>
      <c r="D209" s="21">
        <f>SUM(D207:D208)</f>
        <v>2500</v>
      </c>
      <c r="E209" s="21">
        <f>SUM(E207:E208)</f>
        <v>2691</v>
      </c>
      <c r="F209" s="19">
        <f t="shared" ref="F209:N209" si="77">SUM(F207,F208)</f>
        <v>2814</v>
      </c>
      <c r="G209" s="19">
        <f t="shared" si="77"/>
        <v>2756</v>
      </c>
      <c r="H209" s="19">
        <f t="shared" si="77"/>
        <v>2590</v>
      </c>
      <c r="I209" s="19">
        <f t="shared" si="77"/>
        <v>3277</v>
      </c>
      <c r="J209" s="19">
        <f t="shared" si="77"/>
        <v>3643</v>
      </c>
      <c r="K209" s="19">
        <f t="shared" si="77"/>
        <v>2900</v>
      </c>
      <c r="L209" s="19">
        <f t="shared" si="77"/>
        <v>0</v>
      </c>
      <c r="M209" s="19">
        <f t="shared" si="77"/>
        <v>0</v>
      </c>
      <c r="N209" s="19">
        <f t="shared" si="77"/>
        <v>0</v>
      </c>
      <c r="O209" s="21">
        <f>SUM(O207:O208)</f>
        <v>25859</v>
      </c>
      <c r="P209" s="19">
        <f>SUM(P207,P208)</f>
        <v>0</v>
      </c>
      <c r="Q209" s="19">
        <f>SUM(Q207,Q208)</f>
        <v>0</v>
      </c>
      <c r="R209" s="19">
        <f>SUM(R207,R208)</f>
        <v>0</v>
      </c>
      <c r="S209" s="20">
        <f t="shared" si="68"/>
        <v>17980</v>
      </c>
    </row>
    <row r="210" spans="1:19" ht="13.75" customHeight="1" x14ac:dyDescent="0.55000000000000004">
      <c r="A210" s="39"/>
      <c r="B210" s="13" t="s">
        <v>10</v>
      </c>
      <c r="C210" s="26">
        <v>974</v>
      </c>
      <c r="D210" s="26">
        <v>837</v>
      </c>
      <c r="E210" s="26">
        <v>1106</v>
      </c>
      <c r="F210" s="26">
        <v>1220</v>
      </c>
      <c r="G210" s="26">
        <v>1027</v>
      </c>
      <c r="H210" s="26">
        <v>1160</v>
      </c>
      <c r="I210" s="26">
        <v>945</v>
      </c>
      <c r="J210" s="26">
        <v>962</v>
      </c>
      <c r="K210" s="26">
        <v>858</v>
      </c>
      <c r="L210" s="26" t="s">
        <v>54</v>
      </c>
      <c r="M210" s="26" t="s">
        <v>54</v>
      </c>
      <c r="N210" s="26" t="s">
        <v>54</v>
      </c>
      <c r="O210" s="26">
        <f>SUM(C210:N210)</f>
        <v>9089</v>
      </c>
      <c r="P210" s="26" t="s">
        <v>54</v>
      </c>
      <c r="Q210" s="26" t="s">
        <v>54</v>
      </c>
      <c r="R210" s="26" t="s">
        <v>54</v>
      </c>
      <c r="S210" s="22">
        <f t="shared" si="68"/>
        <v>6172</v>
      </c>
    </row>
    <row r="211" spans="1:19" ht="13.75" customHeight="1" x14ac:dyDescent="0.55000000000000004">
      <c r="A211" s="39"/>
      <c r="B211" s="16" t="s">
        <v>8</v>
      </c>
      <c r="C211" s="28">
        <v>0</v>
      </c>
      <c r="D211" s="28">
        <v>0</v>
      </c>
      <c r="E211" s="28">
        <v>0</v>
      </c>
      <c r="F211" s="28">
        <v>0</v>
      </c>
      <c r="G211" s="28">
        <v>0</v>
      </c>
      <c r="H211" s="28">
        <v>0</v>
      </c>
      <c r="I211" s="28">
        <v>0</v>
      </c>
      <c r="J211" s="28">
        <v>0</v>
      </c>
      <c r="K211" s="28">
        <v>0</v>
      </c>
      <c r="L211" s="28" t="s">
        <v>54</v>
      </c>
      <c r="M211" s="28" t="s">
        <v>54</v>
      </c>
      <c r="N211" s="28" t="s">
        <v>54</v>
      </c>
      <c r="O211" s="23">
        <f>SUM(C211:N211)</f>
        <v>0</v>
      </c>
      <c r="P211" s="28" t="s">
        <v>54</v>
      </c>
      <c r="Q211" s="28" t="s">
        <v>54</v>
      </c>
      <c r="R211" s="28" t="s">
        <v>54</v>
      </c>
      <c r="S211" s="17">
        <f t="shared" si="68"/>
        <v>0</v>
      </c>
    </row>
    <row r="212" spans="1:19" ht="13.75" customHeight="1" x14ac:dyDescent="0.55000000000000004">
      <c r="A212" s="40"/>
      <c r="B212" s="18" t="s">
        <v>9</v>
      </c>
      <c r="C212" s="21">
        <f>SUM(C210:C211)</f>
        <v>974</v>
      </c>
      <c r="D212" s="21">
        <f>SUM(D210:D211)</f>
        <v>837</v>
      </c>
      <c r="E212" s="21">
        <f>SUM(E210:E211)</f>
        <v>1106</v>
      </c>
      <c r="F212" s="21">
        <f t="shared" ref="F212:M212" si="78">SUM(F210,F211)</f>
        <v>1220</v>
      </c>
      <c r="G212" s="21">
        <f t="shared" si="78"/>
        <v>1027</v>
      </c>
      <c r="H212" s="21">
        <f t="shared" si="78"/>
        <v>1160</v>
      </c>
      <c r="I212" s="21">
        <f t="shared" si="78"/>
        <v>945</v>
      </c>
      <c r="J212" s="21">
        <f t="shared" si="78"/>
        <v>962</v>
      </c>
      <c r="K212" s="21">
        <f t="shared" si="78"/>
        <v>858</v>
      </c>
      <c r="L212" s="21">
        <f t="shared" si="78"/>
        <v>0</v>
      </c>
      <c r="M212" s="21">
        <f t="shared" si="78"/>
        <v>0</v>
      </c>
      <c r="N212" s="21">
        <f>SUM(N210:N211)</f>
        <v>0</v>
      </c>
      <c r="O212" s="21">
        <f>SUM(O210:O211)</f>
        <v>9089</v>
      </c>
      <c r="P212" s="21">
        <f>SUM(P210,P211)</f>
        <v>0</v>
      </c>
      <c r="Q212" s="21">
        <f>SUM(Q210,Q211)</f>
        <v>0</v>
      </c>
      <c r="R212" s="21">
        <f>SUM(R210,R211)</f>
        <v>0</v>
      </c>
      <c r="S212" s="20">
        <f t="shared" si="68"/>
        <v>6172</v>
      </c>
    </row>
    <row r="213" spans="1:19" ht="13.75" customHeight="1" x14ac:dyDescent="0.55000000000000004">
      <c r="A213" s="47" t="s">
        <v>42</v>
      </c>
      <c r="B213" s="13" t="s">
        <v>7</v>
      </c>
      <c r="C213" s="26">
        <v>2147</v>
      </c>
      <c r="D213" s="26">
        <v>2058</v>
      </c>
      <c r="E213" s="26">
        <v>2122</v>
      </c>
      <c r="F213" s="26">
        <v>1859</v>
      </c>
      <c r="G213" s="26">
        <v>1838</v>
      </c>
      <c r="H213" s="26">
        <v>1910</v>
      </c>
      <c r="I213" s="26">
        <v>2440</v>
      </c>
      <c r="J213" s="26">
        <v>2760</v>
      </c>
      <c r="K213" s="26">
        <v>2523</v>
      </c>
      <c r="L213" s="26" t="s">
        <v>54</v>
      </c>
      <c r="M213" s="26" t="s">
        <v>54</v>
      </c>
      <c r="N213" s="26" t="s">
        <v>54</v>
      </c>
      <c r="O213" s="26">
        <f>SUM(C213:N213)</f>
        <v>19657</v>
      </c>
      <c r="P213" s="26" t="s">
        <v>54</v>
      </c>
      <c r="Q213" s="26" t="s">
        <v>54</v>
      </c>
      <c r="R213" s="26" t="s">
        <v>54</v>
      </c>
      <c r="S213" s="22">
        <f t="shared" si="68"/>
        <v>13330</v>
      </c>
    </row>
    <row r="214" spans="1:19" ht="13.75" customHeight="1" x14ac:dyDescent="0.55000000000000004">
      <c r="A214" s="36"/>
      <c r="B214" s="16" t="s">
        <v>8</v>
      </c>
      <c r="C214" s="28">
        <v>0</v>
      </c>
      <c r="D214" s="28">
        <v>0</v>
      </c>
      <c r="E214" s="28">
        <v>0</v>
      </c>
      <c r="F214" s="28">
        <v>0</v>
      </c>
      <c r="G214" s="28">
        <v>0</v>
      </c>
      <c r="H214" s="28">
        <v>0</v>
      </c>
      <c r="I214" s="28">
        <v>0</v>
      </c>
      <c r="J214" s="28">
        <v>0</v>
      </c>
      <c r="K214" s="28">
        <v>0</v>
      </c>
      <c r="L214" s="28" t="s">
        <v>54</v>
      </c>
      <c r="M214" s="28" t="s">
        <v>54</v>
      </c>
      <c r="N214" s="28" t="s">
        <v>54</v>
      </c>
      <c r="O214" s="23">
        <f>SUM(C214:N214)</f>
        <v>0</v>
      </c>
      <c r="P214" s="28" t="s">
        <v>54</v>
      </c>
      <c r="Q214" s="28" t="s">
        <v>54</v>
      </c>
      <c r="R214" s="28" t="s">
        <v>54</v>
      </c>
      <c r="S214" s="17">
        <f t="shared" si="68"/>
        <v>0</v>
      </c>
    </row>
    <row r="215" spans="1:19" ht="13.75" customHeight="1" x14ac:dyDescent="0.55000000000000004">
      <c r="A215" s="36"/>
      <c r="B215" s="18" t="s">
        <v>9</v>
      </c>
      <c r="C215" s="21">
        <f>SUM(C213:C214)</f>
        <v>2147</v>
      </c>
      <c r="D215" s="21">
        <f>SUM(D213:D214)</f>
        <v>2058</v>
      </c>
      <c r="E215" s="21">
        <f>SUM(E213:E214)</f>
        <v>2122</v>
      </c>
      <c r="F215" s="19">
        <f t="shared" ref="F215:N215" si="79">SUM(F213,F214)</f>
        <v>1859</v>
      </c>
      <c r="G215" s="19">
        <f t="shared" si="79"/>
        <v>1838</v>
      </c>
      <c r="H215" s="19">
        <f t="shared" si="79"/>
        <v>1910</v>
      </c>
      <c r="I215" s="19">
        <f t="shared" si="79"/>
        <v>2440</v>
      </c>
      <c r="J215" s="19">
        <f t="shared" si="79"/>
        <v>2760</v>
      </c>
      <c r="K215" s="19">
        <f t="shared" si="79"/>
        <v>2523</v>
      </c>
      <c r="L215" s="19">
        <f t="shared" si="79"/>
        <v>0</v>
      </c>
      <c r="M215" s="19">
        <f t="shared" si="79"/>
        <v>0</v>
      </c>
      <c r="N215" s="19">
        <f t="shared" si="79"/>
        <v>0</v>
      </c>
      <c r="O215" s="21">
        <f>SUM(O213:O214)</f>
        <v>19657</v>
      </c>
      <c r="P215" s="19">
        <f>SUM(P213,P214)</f>
        <v>0</v>
      </c>
      <c r="Q215" s="19">
        <f>SUM(Q213,Q214)</f>
        <v>0</v>
      </c>
      <c r="R215" s="19">
        <f>SUM(R213,R214)</f>
        <v>0</v>
      </c>
      <c r="S215" s="20">
        <f t="shared" si="68"/>
        <v>13330</v>
      </c>
    </row>
    <row r="216" spans="1:19" ht="13.75" customHeight="1" x14ac:dyDescent="0.55000000000000004">
      <c r="A216" s="36"/>
      <c r="B216" s="13" t="s">
        <v>10</v>
      </c>
      <c r="C216" s="26">
        <v>214</v>
      </c>
      <c r="D216" s="26">
        <v>150</v>
      </c>
      <c r="E216" s="26">
        <v>205</v>
      </c>
      <c r="F216" s="26">
        <v>126</v>
      </c>
      <c r="G216" s="26">
        <v>258</v>
      </c>
      <c r="H216" s="26">
        <v>125</v>
      </c>
      <c r="I216" s="26">
        <v>89</v>
      </c>
      <c r="J216" s="26">
        <v>140</v>
      </c>
      <c r="K216" s="26">
        <v>98</v>
      </c>
      <c r="L216" s="26" t="s">
        <v>54</v>
      </c>
      <c r="M216" s="26" t="s">
        <v>54</v>
      </c>
      <c r="N216" s="26" t="s">
        <v>54</v>
      </c>
      <c r="O216" s="26">
        <f>SUM(C216:N216)</f>
        <v>1405</v>
      </c>
      <c r="P216" s="26" t="s">
        <v>54</v>
      </c>
      <c r="Q216" s="26" t="s">
        <v>54</v>
      </c>
      <c r="R216" s="26" t="s">
        <v>54</v>
      </c>
      <c r="S216" s="22">
        <f t="shared" si="68"/>
        <v>836</v>
      </c>
    </row>
    <row r="217" spans="1:19" ht="13.75" customHeight="1" x14ac:dyDescent="0.55000000000000004">
      <c r="A217" s="36"/>
      <c r="B217" s="16" t="s">
        <v>8</v>
      </c>
      <c r="C217" s="28">
        <v>0</v>
      </c>
      <c r="D217" s="28">
        <v>0</v>
      </c>
      <c r="E217" s="28">
        <v>0</v>
      </c>
      <c r="F217" s="28">
        <v>0</v>
      </c>
      <c r="G217" s="28">
        <v>0</v>
      </c>
      <c r="H217" s="28">
        <v>0</v>
      </c>
      <c r="I217" s="28">
        <v>0</v>
      </c>
      <c r="J217" s="28">
        <v>0</v>
      </c>
      <c r="K217" s="28">
        <v>0</v>
      </c>
      <c r="L217" s="28" t="s">
        <v>54</v>
      </c>
      <c r="M217" s="28" t="s">
        <v>54</v>
      </c>
      <c r="N217" s="28" t="s">
        <v>54</v>
      </c>
      <c r="O217" s="23">
        <f>SUM(C217:N217)</f>
        <v>0</v>
      </c>
      <c r="P217" s="28" t="s">
        <v>54</v>
      </c>
      <c r="Q217" s="28" t="s">
        <v>54</v>
      </c>
      <c r="R217" s="28" t="s">
        <v>54</v>
      </c>
      <c r="S217" s="17">
        <f t="shared" si="68"/>
        <v>0</v>
      </c>
    </row>
    <row r="218" spans="1:19" ht="13.75" customHeight="1" x14ac:dyDescent="0.55000000000000004">
      <c r="A218" s="37"/>
      <c r="B218" s="18" t="s">
        <v>9</v>
      </c>
      <c r="C218" s="21">
        <f>SUM(C216:C217)</f>
        <v>214</v>
      </c>
      <c r="D218" s="21">
        <f>SUM(D216:D217)</f>
        <v>150</v>
      </c>
      <c r="E218" s="21">
        <f>SUM(E216:E217)</f>
        <v>205</v>
      </c>
      <c r="F218" s="21">
        <f t="shared" ref="F218:M218" si="80">SUM(F216,F217)</f>
        <v>126</v>
      </c>
      <c r="G218" s="21">
        <f t="shared" si="80"/>
        <v>258</v>
      </c>
      <c r="H218" s="21">
        <f t="shared" si="80"/>
        <v>125</v>
      </c>
      <c r="I218" s="21">
        <f t="shared" si="80"/>
        <v>89</v>
      </c>
      <c r="J218" s="21">
        <f t="shared" si="80"/>
        <v>140</v>
      </c>
      <c r="K218" s="21">
        <f t="shared" si="80"/>
        <v>98</v>
      </c>
      <c r="L218" s="21">
        <f t="shared" si="80"/>
        <v>0</v>
      </c>
      <c r="M218" s="21">
        <f t="shared" si="80"/>
        <v>0</v>
      </c>
      <c r="N218" s="21">
        <f>SUM(N216:N217)</f>
        <v>0</v>
      </c>
      <c r="O218" s="21">
        <f>SUM(O216:O217)</f>
        <v>1405</v>
      </c>
      <c r="P218" s="21">
        <f>SUM(P216,P217)</f>
        <v>0</v>
      </c>
      <c r="Q218" s="21">
        <f>SUM(Q216,Q217)</f>
        <v>0</v>
      </c>
      <c r="R218" s="21">
        <f>SUM(R216,R217)</f>
        <v>0</v>
      </c>
      <c r="S218" s="20">
        <f t="shared" si="68"/>
        <v>836</v>
      </c>
    </row>
    <row r="219" spans="1:19" ht="13.75" customHeight="1" x14ac:dyDescent="0.55000000000000004">
      <c r="A219" s="55" t="s">
        <v>43</v>
      </c>
      <c r="B219" s="13" t="s">
        <v>7</v>
      </c>
      <c r="C219" s="26">
        <v>0</v>
      </c>
      <c r="D219" s="26">
        <v>0</v>
      </c>
      <c r="E219" s="26">
        <v>0</v>
      </c>
      <c r="F219" s="26">
        <v>0</v>
      </c>
      <c r="G219" s="26">
        <v>0</v>
      </c>
      <c r="H219" s="26">
        <v>0</v>
      </c>
      <c r="I219" s="26">
        <v>0</v>
      </c>
      <c r="J219" s="26">
        <v>0</v>
      </c>
      <c r="K219" s="26">
        <v>0</v>
      </c>
      <c r="L219" s="26" t="s">
        <v>54</v>
      </c>
      <c r="M219" s="26" t="s">
        <v>54</v>
      </c>
      <c r="N219" s="26" t="s">
        <v>54</v>
      </c>
      <c r="O219" s="26">
        <f>SUM(C219:N219)</f>
        <v>0</v>
      </c>
      <c r="P219" s="26" t="s">
        <v>54</v>
      </c>
      <c r="Q219" s="26" t="s">
        <v>54</v>
      </c>
      <c r="R219" s="26" t="s">
        <v>54</v>
      </c>
      <c r="S219" s="22">
        <f t="shared" si="68"/>
        <v>0</v>
      </c>
    </row>
    <row r="220" spans="1:19" ht="13.75" customHeight="1" x14ac:dyDescent="0.55000000000000004">
      <c r="A220" s="56"/>
      <c r="B220" s="16" t="s">
        <v>8</v>
      </c>
      <c r="C220" s="28">
        <v>0</v>
      </c>
      <c r="D220" s="28">
        <v>0</v>
      </c>
      <c r="E220" s="28">
        <v>0</v>
      </c>
      <c r="F220" s="28">
        <v>0</v>
      </c>
      <c r="G220" s="28">
        <v>0</v>
      </c>
      <c r="H220" s="28">
        <v>0</v>
      </c>
      <c r="I220" s="28">
        <v>0</v>
      </c>
      <c r="J220" s="28">
        <v>0</v>
      </c>
      <c r="K220" s="28">
        <v>0</v>
      </c>
      <c r="L220" s="28" t="s">
        <v>54</v>
      </c>
      <c r="M220" s="28" t="s">
        <v>54</v>
      </c>
      <c r="N220" s="28" t="s">
        <v>54</v>
      </c>
      <c r="O220" s="23">
        <f>SUM(C220:N220)</f>
        <v>0</v>
      </c>
      <c r="P220" s="28" t="s">
        <v>54</v>
      </c>
      <c r="Q220" s="28" t="s">
        <v>54</v>
      </c>
      <c r="R220" s="28" t="s">
        <v>54</v>
      </c>
      <c r="S220" s="17">
        <f t="shared" si="68"/>
        <v>0</v>
      </c>
    </row>
    <row r="221" spans="1:19" ht="13.75" customHeight="1" x14ac:dyDescent="0.55000000000000004">
      <c r="A221" s="56"/>
      <c r="B221" s="18" t="s">
        <v>9</v>
      </c>
      <c r="C221" s="21">
        <f>SUM(C219:C220)</f>
        <v>0</v>
      </c>
      <c r="D221" s="21">
        <f>SUM(D219:D220)</f>
        <v>0</v>
      </c>
      <c r="E221" s="21">
        <f>SUM(E219:E220)</f>
        <v>0</v>
      </c>
      <c r="F221" s="19">
        <f t="shared" ref="F221:N221" si="81">SUM(F219,F220)</f>
        <v>0</v>
      </c>
      <c r="G221" s="19">
        <f t="shared" si="81"/>
        <v>0</v>
      </c>
      <c r="H221" s="19">
        <f t="shared" si="81"/>
        <v>0</v>
      </c>
      <c r="I221" s="19">
        <f t="shared" si="81"/>
        <v>0</v>
      </c>
      <c r="J221" s="19">
        <f t="shared" si="81"/>
        <v>0</v>
      </c>
      <c r="K221" s="19">
        <f t="shared" si="81"/>
        <v>0</v>
      </c>
      <c r="L221" s="19">
        <f t="shared" si="81"/>
        <v>0</v>
      </c>
      <c r="M221" s="19">
        <f t="shared" si="81"/>
        <v>0</v>
      </c>
      <c r="N221" s="19">
        <f t="shared" si="81"/>
        <v>0</v>
      </c>
      <c r="O221" s="21">
        <f>SUM(O219:O220)</f>
        <v>0</v>
      </c>
      <c r="P221" s="19">
        <f>SUM(P219,P220)</f>
        <v>0</v>
      </c>
      <c r="Q221" s="19">
        <f>SUM(Q219,Q220)</f>
        <v>0</v>
      </c>
      <c r="R221" s="19">
        <f>SUM(R219,R220)</f>
        <v>0</v>
      </c>
      <c r="S221" s="20">
        <f t="shared" si="68"/>
        <v>0</v>
      </c>
    </row>
    <row r="222" spans="1:19" ht="13.75" customHeight="1" x14ac:dyDescent="0.55000000000000004">
      <c r="A222" s="56"/>
      <c r="B222" s="13" t="s">
        <v>10</v>
      </c>
      <c r="C222" s="26">
        <v>0</v>
      </c>
      <c r="D222" s="26">
        <v>0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 t="s">
        <v>54</v>
      </c>
      <c r="M222" s="26" t="s">
        <v>54</v>
      </c>
      <c r="N222" s="26" t="s">
        <v>54</v>
      </c>
      <c r="O222" s="26">
        <f>SUM(C222:N222)</f>
        <v>0</v>
      </c>
      <c r="P222" s="26" t="s">
        <v>54</v>
      </c>
      <c r="Q222" s="26" t="s">
        <v>54</v>
      </c>
      <c r="R222" s="26" t="s">
        <v>54</v>
      </c>
      <c r="S222" s="22">
        <f t="shared" si="68"/>
        <v>0</v>
      </c>
    </row>
    <row r="223" spans="1:19" ht="13.75" customHeight="1" x14ac:dyDescent="0.55000000000000004">
      <c r="A223" s="56"/>
      <c r="B223" s="16" t="s">
        <v>8</v>
      </c>
      <c r="C223" s="28">
        <v>0</v>
      </c>
      <c r="D223" s="28">
        <v>0</v>
      </c>
      <c r="E223" s="28">
        <v>0</v>
      </c>
      <c r="F223" s="28">
        <v>0</v>
      </c>
      <c r="G223" s="28">
        <v>0</v>
      </c>
      <c r="H223" s="28">
        <v>0</v>
      </c>
      <c r="I223" s="28">
        <v>0</v>
      </c>
      <c r="J223" s="28">
        <v>0</v>
      </c>
      <c r="K223" s="28">
        <v>0</v>
      </c>
      <c r="L223" s="28" t="s">
        <v>54</v>
      </c>
      <c r="M223" s="28" t="s">
        <v>54</v>
      </c>
      <c r="N223" s="28" t="s">
        <v>54</v>
      </c>
      <c r="O223" s="23">
        <f>SUM(C223:N223)</f>
        <v>0</v>
      </c>
      <c r="P223" s="28" t="s">
        <v>54</v>
      </c>
      <c r="Q223" s="28" t="s">
        <v>54</v>
      </c>
      <c r="R223" s="28" t="s">
        <v>54</v>
      </c>
      <c r="S223" s="17">
        <f t="shared" si="68"/>
        <v>0</v>
      </c>
    </row>
    <row r="224" spans="1:19" ht="13.75" customHeight="1" x14ac:dyDescent="0.55000000000000004">
      <c r="A224" s="57"/>
      <c r="B224" s="18" t="s">
        <v>9</v>
      </c>
      <c r="C224" s="21">
        <f>SUM(C222:C223)</f>
        <v>0</v>
      </c>
      <c r="D224" s="21">
        <f>SUM(D222:D223)</f>
        <v>0</v>
      </c>
      <c r="E224" s="21">
        <f>SUM(E222:E223)</f>
        <v>0</v>
      </c>
      <c r="F224" s="21">
        <f t="shared" ref="F224:M224" si="82">SUM(F222,F223)</f>
        <v>0</v>
      </c>
      <c r="G224" s="21">
        <f t="shared" si="82"/>
        <v>0</v>
      </c>
      <c r="H224" s="21">
        <f t="shared" si="82"/>
        <v>0</v>
      </c>
      <c r="I224" s="21">
        <f t="shared" si="82"/>
        <v>0</v>
      </c>
      <c r="J224" s="21">
        <f t="shared" si="82"/>
        <v>0</v>
      </c>
      <c r="K224" s="21">
        <f t="shared" si="82"/>
        <v>0</v>
      </c>
      <c r="L224" s="21">
        <f t="shared" si="82"/>
        <v>0</v>
      </c>
      <c r="M224" s="21">
        <f t="shared" si="82"/>
        <v>0</v>
      </c>
      <c r="N224" s="21">
        <f>SUM(N222:N223)</f>
        <v>0</v>
      </c>
      <c r="O224" s="21">
        <f>SUM(O222:O223)</f>
        <v>0</v>
      </c>
      <c r="P224" s="21">
        <f>SUM(P222,P223)</f>
        <v>0</v>
      </c>
      <c r="Q224" s="21">
        <f>SUM(Q222,Q223)</f>
        <v>0</v>
      </c>
      <c r="R224" s="21">
        <f>SUM(R222,R223)</f>
        <v>0</v>
      </c>
      <c r="S224" s="20">
        <f t="shared" si="68"/>
        <v>0</v>
      </c>
    </row>
    <row r="225" spans="1:19" ht="13.75" customHeight="1" x14ac:dyDescent="0.55000000000000004">
      <c r="A225" s="38" t="s">
        <v>44</v>
      </c>
      <c r="B225" s="13" t="s">
        <v>7</v>
      </c>
      <c r="C225" s="26">
        <v>18460</v>
      </c>
      <c r="D225" s="26">
        <v>18088</v>
      </c>
      <c r="E225" s="26">
        <v>24074</v>
      </c>
      <c r="F225" s="26">
        <v>17552</v>
      </c>
      <c r="G225" s="26">
        <v>22873</v>
      </c>
      <c r="H225" s="26">
        <v>21589</v>
      </c>
      <c r="I225" s="26">
        <v>23097</v>
      </c>
      <c r="J225" s="26">
        <v>29501</v>
      </c>
      <c r="K225" s="26">
        <v>25216</v>
      </c>
      <c r="L225" s="26" t="s">
        <v>54</v>
      </c>
      <c r="M225" s="26" t="s">
        <v>54</v>
      </c>
      <c r="N225" s="26" t="s">
        <v>54</v>
      </c>
      <c r="O225" s="26">
        <f>SUM(C225:N225)</f>
        <v>200450</v>
      </c>
      <c r="P225" s="26" t="s">
        <v>54</v>
      </c>
      <c r="Q225" s="26" t="s">
        <v>54</v>
      </c>
      <c r="R225" s="26" t="s">
        <v>54</v>
      </c>
      <c r="S225" s="22">
        <f t="shared" si="68"/>
        <v>139828</v>
      </c>
    </row>
    <row r="226" spans="1:19" ht="13.75" customHeight="1" x14ac:dyDescent="0.55000000000000004">
      <c r="A226" s="39"/>
      <c r="B226" s="16" t="s">
        <v>8</v>
      </c>
      <c r="C226" s="28">
        <v>0</v>
      </c>
      <c r="D226" s="28">
        <v>0</v>
      </c>
      <c r="E226" s="28">
        <v>0</v>
      </c>
      <c r="F226" s="28">
        <v>0</v>
      </c>
      <c r="G226" s="28">
        <v>0</v>
      </c>
      <c r="H226" s="28">
        <v>0</v>
      </c>
      <c r="I226" s="28">
        <v>0</v>
      </c>
      <c r="J226" s="28">
        <v>0</v>
      </c>
      <c r="K226" s="28">
        <v>597</v>
      </c>
      <c r="L226" s="28" t="s">
        <v>54</v>
      </c>
      <c r="M226" s="28" t="s">
        <v>54</v>
      </c>
      <c r="N226" s="28" t="s">
        <v>54</v>
      </c>
      <c r="O226" s="23">
        <f>SUM(C226:N226)</f>
        <v>597</v>
      </c>
      <c r="P226" s="28" t="s">
        <v>54</v>
      </c>
      <c r="Q226" s="28" t="s">
        <v>54</v>
      </c>
      <c r="R226" s="28" t="s">
        <v>54</v>
      </c>
      <c r="S226" s="17">
        <f t="shared" si="68"/>
        <v>597</v>
      </c>
    </row>
    <row r="227" spans="1:19" ht="13.75" customHeight="1" x14ac:dyDescent="0.55000000000000004">
      <c r="A227" s="39"/>
      <c r="B227" s="18" t="s">
        <v>9</v>
      </c>
      <c r="C227" s="21">
        <f>SUM(C225:C226)</f>
        <v>18460</v>
      </c>
      <c r="D227" s="21">
        <f>SUM(D225:D226)</f>
        <v>18088</v>
      </c>
      <c r="E227" s="21">
        <f>SUM(E225:E226)</f>
        <v>24074</v>
      </c>
      <c r="F227" s="19">
        <f t="shared" ref="F227:N227" si="83">SUM(F225,F226)</f>
        <v>17552</v>
      </c>
      <c r="G227" s="19">
        <f t="shared" si="83"/>
        <v>22873</v>
      </c>
      <c r="H227" s="19">
        <f t="shared" si="83"/>
        <v>21589</v>
      </c>
      <c r="I227" s="19">
        <f t="shared" si="83"/>
        <v>23097</v>
      </c>
      <c r="J227" s="19">
        <f t="shared" si="83"/>
        <v>29501</v>
      </c>
      <c r="K227" s="19">
        <f t="shared" si="83"/>
        <v>25813</v>
      </c>
      <c r="L227" s="19">
        <f t="shared" si="83"/>
        <v>0</v>
      </c>
      <c r="M227" s="19">
        <f t="shared" si="83"/>
        <v>0</v>
      </c>
      <c r="N227" s="19">
        <f t="shared" si="83"/>
        <v>0</v>
      </c>
      <c r="O227" s="21">
        <f>SUM(O225:O226)</f>
        <v>201047</v>
      </c>
      <c r="P227" s="19">
        <f>SUM(P225,P226)</f>
        <v>0</v>
      </c>
      <c r="Q227" s="19">
        <f>SUM(Q225,Q226)</f>
        <v>0</v>
      </c>
      <c r="R227" s="19">
        <f>SUM(R225,R226)</f>
        <v>0</v>
      </c>
      <c r="S227" s="20">
        <f t="shared" si="68"/>
        <v>140425</v>
      </c>
    </row>
    <row r="228" spans="1:19" ht="13.75" customHeight="1" x14ac:dyDescent="0.55000000000000004">
      <c r="A228" s="39"/>
      <c r="B228" s="13" t="s">
        <v>10</v>
      </c>
      <c r="C228" s="26">
        <v>0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 t="s">
        <v>54</v>
      </c>
      <c r="M228" s="26" t="s">
        <v>54</v>
      </c>
      <c r="N228" s="26" t="s">
        <v>54</v>
      </c>
      <c r="O228" s="26">
        <f>SUM(C228:N228)</f>
        <v>0</v>
      </c>
      <c r="P228" s="26" t="s">
        <v>54</v>
      </c>
      <c r="Q228" s="26" t="s">
        <v>54</v>
      </c>
      <c r="R228" s="26" t="s">
        <v>54</v>
      </c>
      <c r="S228" s="22">
        <f t="shared" si="68"/>
        <v>0</v>
      </c>
    </row>
    <row r="229" spans="1:19" ht="13.75" customHeight="1" x14ac:dyDescent="0.55000000000000004">
      <c r="A229" s="39"/>
      <c r="B229" s="16" t="s">
        <v>8</v>
      </c>
      <c r="C229" s="28">
        <v>0</v>
      </c>
      <c r="D229" s="28">
        <v>0</v>
      </c>
      <c r="E229" s="28">
        <v>0</v>
      </c>
      <c r="F229" s="28">
        <v>0</v>
      </c>
      <c r="G229" s="28">
        <v>0</v>
      </c>
      <c r="H229" s="28">
        <v>0</v>
      </c>
      <c r="I229" s="28">
        <v>0</v>
      </c>
      <c r="J229" s="28">
        <v>0</v>
      </c>
      <c r="K229" s="28">
        <v>0</v>
      </c>
      <c r="L229" s="28" t="s">
        <v>54</v>
      </c>
      <c r="M229" s="28" t="s">
        <v>54</v>
      </c>
      <c r="N229" s="28" t="s">
        <v>54</v>
      </c>
      <c r="O229" s="23">
        <f>SUM(C229:N229)</f>
        <v>0</v>
      </c>
      <c r="P229" s="28" t="s">
        <v>54</v>
      </c>
      <c r="Q229" s="28" t="s">
        <v>54</v>
      </c>
      <c r="R229" s="28" t="s">
        <v>54</v>
      </c>
      <c r="S229" s="17">
        <f t="shared" si="68"/>
        <v>0</v>
      </c>
    </row>
    <row r="230" spans="1:19" ht="13.75" customHeight="1" x14ac:dyDescent="0.55000000000000004">
      <c r="A230" s="40"/>
      <c r="B230" s="18" t="s">
        <v>9</v>
      </c>
      <c r="C230" s="21">
        <f>SUM(C228:C229)</f>
        <v>0</v>
      </c>
      <c r="D230" s="21">
        <f>SUM(D228:D229)</f>
        <v>0</v>
      </c>
      <c r="E230" s="21">
        <f>SUM(E228:E229)</f>
        <v>0</v>
      </c>
      <c r="F230" s="21">
        <f t="shared" ref="F230:M230" si="84">SUM(F228,F229)</f>
        <v>0</v>
      </c>
      <c r="G230" s="21">
        <f t="shared" si="84"/>
        <v>0</v>
      </c>
      <c r="H230" s="21">
        <f t="shared" si="84"/>
        <v>0</v>
      </c>
      <c r="I230" s="21">
        <f t="shared" si="84"/>
        <v>0</v>
      </c>
      <c r="J230" s="21">
        <f t="shared" si="84"/>
        <v>0</v>
      </c>
      <c r="K230" s="21">
        <f t="shared" si="84"/>
        <v>0</v>
      </c>
      <c r="L230" s="21">
        <f t="shared" si="84"/>
        <v>0</v>
      </c>
      <c r="M230" s="21">
        <f t="shared" si="84"/>
        <v>0</v>
      </c>
      <c r="N230" s="21">
        <f>SUM(N228:N229)</f>
        <v>0</v>
      </c>
      <c r="O230" s="21">
        <f>SUM(O228:O229)</f>
        <v>0</v>
      </c>
      <c r="P230" s="21">
        <f>SUM(P228,P229)</f>
        <v>0</v>
      </c>
      <c r="Q230" s="21">
        <f>SUM(Q228,Q229)</f>
        <v>0</v>
      </c>
      <c r="R230" s="21">
        <f>SUM(R228,R229)</f>
        <v>0</v>
      </c>
      <c r="S230" s="20">
        <f t="shared" si="68"/>
        <v>0</v>
      </c>
    </row>
    <row r="231" spans="1:19" ht="13.75" customHeight="1" x14ac:dyDescent="0.55000000000000004">
      <c r="A231" s="51" t="s">
        <v>45</v>
      </c>
      <c r="B231" s="13" t="s">
        <v>7</v>
      </c>
      <c r="C231" s="26">
        <v>32135</v>
      </c>
      <c r="D231" s="26">
        <v>33179</v>
      </c>
      <c r="E231" s="26">
        <v>48607</v>
      </c>
      <c r="F231" s="26">
        <v>32010</v>
      </c>
      <c r="G231" s="26">
        <v>38450</v>
      </c>
      <c r="H231" s="26">
        <v>34564</v>
      </c>
      <c r="I231" s="26">
        <v>39057</v>
      </c>
      <c r="J231" s="26">
        <v>49056</v>
      </c>
      <c r="K231" s="26">
        <v>41323</v>
      </c>
      <c r="L231" s="26" t="s">
        <v>54</v>
      </c>
      <c r="M231" s="26" t="s">
        <v>54</v>
      </c>
      <c r="N231" s="26" t="s">
        <v>54</v>
      </c>
      <c r="O231" s="26">
        <f>SUM(C231:N231)</f>
        <v>348381</v>
      </c>
      <c r="P231" s="26" t="s">
        <v>54</v>
      </c>
      <c r="Q231" s="26" t="s">
        <v>54</v>
      </c>
      <c r="R231" s="26" t="s">
        <v>54</v>
      </c>
      <c r="S231" s="22">
        <f t="shared" si="68"/>
        <v>234460</v>
      </c>
    </row>
    <row r="232" spans="1:19" ht="13.75" customHeight="1" x14ac:dyDescent="0.55000000000000004">
      <c r="A232" s="52"/>
      <c r="B232" s="16" t="s">
        <v>8</v>
      </c>
      <c r="C232" s="28">
        <v>22132</v>
      </c>
      <c r="D232" s="28">
        <v>23025</v>
      </c>
      <c r="E232" s="28">
        <v>24515</v>
      </c>
      <c r="F232" s="28">
        <v>16663</v>
      </c>
      <c r="G232" s="28">
        <v>16475</v>
      </c>
      <c r="H232" s="28">
        <v>20057</v>
      </c>
      <c r="I232" s="28">
        <v>19555</v>
      </c>
      <c r="J232" s="28">
        <v>26463</v>
      </c>
      <c r="K232" s="28">
        <v>23949</v>
      </c>
      <c r="L232" s="28" t="s">
        <v>54</v>
      </c>
      <c r="M232" s="28" t="s">
        <v>54</v>
      </c>
      <c r="N232" s="28" t="s">
        <v>54</v>
      </c>
      <c r="O232" s="23">
        <f>SUM(C232:N232)</f>
        <v>192834</v>
      </c>
      <c r="P232" s="28" t="s">
        <v>54</v>
      </c>
      <c r="Q232" s="28" t="s">
        <v>54</v>
      </c>
      <c r="R232" s="28" t="s">
        <v>54</v>
      </c>
      <c r="S232" s="17">
        <f t="shared" si="68"/>
        <v>123162</v>
      </c>
    </row>
    <row r="233" spans="1:19" ht="13.75" customHeight="1" x14ac:dyDescent="0.55000000000000004">
      <c r="A233" s="52"/>
      <c r="B233" s="18" t="s">
        <v>9</v>
      </c>
      <c r="C233" s="21">
        <f>SUM(C231:C232)</f>
        <v>54267</v>
      </c>
      <c r="D233" s="21">
        <f>SUM(D231:D232)</f>
        <v>56204</v>
      </c>
      <c r="E233" s="21">
        <f>SUM(E231:E232)</f>
        <v>73122</v>
      </c>
      <c r="F233" s="19">
        <f t="shared" ref="F233:N233" si="85">SUM(F231,F232)</f>
        <v>48673</v>
      </c>
      <c r="G233" s="19">
        <f t="shared" si="85"/>
        <v>54925</v>
      </c>
      <c r="H233" s="19">
        <f t="shared" si="85"/>
        <v>54621</v>
      </c>
      <c r="I233" s="19">
        <f t="shared" si="85"/>
        <v>58612</v>
      </c>
      <c r="J233" s="19">
        <f t="shared" si="85"/>
        <v>75519</v>
      </c>
      <c r="K233" s="19">
        <f t="shared" si="85"/>
        <v>65272</v>
      </c>
      <c r="L233" s="19">
        <f t="shared" si="85"/>
        <v>0</v>
      </c>
      <c r="M233" s="19">
        <f t="shared" si="85"/>
        <v>0</v>
      </c>
      <c r="N233" s="19">
        <f t="shared" si="85"/>
        <v>0</v>
      </c>
      <c r="O233" s="21">
        <f>SUM(O231:O232)</f>
        <v>541215</v>
      </c>
      <c r="P233" s="19">
        <f>SUM(P231,P232)</f>
        <v>0</v>
      </c>
      <c r="Q233" s="19">
        <f>SUM(Q231,Q232)</f>
        <v>0</v>
      </c>
      <c r="R233" s="19">
        <f>SUM(R231,R232)</f>
        <v>0</v>
      </c>
      <c r="S233" s="20">
        <f t="shared" si="68"/>
        <v>357622</v>
      </c>
    </row>
    <row r="234" spans="1:19" ht="13.75" customHeight="1" x14ac:dyDescent="0.55000000000000004">
      <c r="A234" s="52"/>
      <c r="B234" s="13" t="s">
        <v>10</v>
      </c>
      <c r="C234" s="26">
        <v>6190</v>
      </c>
      <c r="D234" s="26">
        <v>7638</v>
      </c>
      <c r="E234" s="26">
        <v>7304</v>
      </c>
      <c r="F234" s="26">
        <v>7404</v>
      </c>
      <c r="G234" s="26">
        <v>9841</v>
      </c>
      <c r="H234" s="26">
        <v>7750</v>
      </c>
      <c r="I234" s="26">
        <v>6444</v>
      </c>
      <c r="J234" s="26">
        <v>11959</v>
      </c>
      <c r="K234" s="26">
        <v>5549</v>
      </c>
      <c r="L234" s="26" t="s">
        <v>54</v>
      </c>
      <c r="M234" s="26" t="s">
        <v>54</v>
      </c>
      <c r="N234" s="26" t="s">
        <v>54</v>
      </c>
      <c r="O234" s="26">
        <f>SUM(C234:N234)</f>
        <v>70079</v>
      </c>
      <c r="P234" s="26" t="s">
        <v>54</v>
      </c>
      <c r="Q234" s="26" t="s">
        <v>54</v>
      </c>
      <c r="R234" s="26" t="s">
        <v>54</v>
      </c>
      <c r="S234" s="22">
        <f t="shared" si="68"/>
        <v>48947</v>
      </c>
    </row>
    <row r="235" spans="1:19" ht="13.75" customHeight="1" x14ac:dyDescent="0.55000000000000004">
      <c r="A235" s="52"/>
      <c r="B235" s="16" t="s">
        <v>8</v>
      </c>
      <c r="C235" s="28">
        <v>9775</v>
      </c>
      <c r="D235" s="28">
        <v>14395</v>
      </c>
      <c r="E235" s="28">
        <v>14935</v>
      </c>
      <c r="F235" s="28">
        <v>14855</v>
      </c>
      <c r="G235" s="28">
        <v>18065</v>
      </c>
      <c r="H235" s="28">
        <v>17610</v>
      </c>
      <c r="I235" s="28">
        <v>17205</v>
      </c>
      <c r="J235" s="28">
        <v>15155</v>
      </c>
      <c r="K235" s="28">
        <v>16145</v>
      </c>
      <c r="L235" s="28" t="s">
        <v>54</v>
      </c>
      <c r="M235" s="28" t="s">
        <v>54</v>
      </c>
      <c r="N235" s="28" t="s">
        <v>54</v>
      </c>
      <c r="O235" s="23">
        <f>SUM(C235:N235)</f>
        <v>138140</v>
      </c>
      <c r="P235" s="28" t="s">
        <v>54</v>
      </c>
      <c r="Q235" s="28" t="s">
        <v>54</v>
      </c>
      <c r="R235" s="28" t="s">
        <v>54</v>
      </c>
      <c r="S235" s="17">
        <f t="shared" si="68"/>
        <v>99035</v>
      </c>
    </row>
    <row r="236" spans="1:19" ht="13.75" customHeight="1" thickBot="1" x14ac:dyDescent="0.6">
      <c r="A236" s="53"/>
      <c r="B236" s="18" t="s">
        <v>9</v>
      </c>
      <c r="C236" s="21">
        <f>SUM(C234:C235)</f>
        <v>15965</v>
      </c>
      <c r="D236" s="21">
        <f>SUM(D234:D235)</f>
        <v>22033</v>
      </c>
      <c r="E236" s="21">
        <f>SUM(E234:E235)</f>
        <v>22239</v>
      </c>
      <c r="F236" s="21">
        <f t="shared" ref="F236:M236" si="86">SUM(F234,F235)</f>
        <v>22259</v>
      </c>
      <c r="G236" s="21">
        <f t="shared" si="86"/>
        <v>27906</v>
      </c>
      <c r="H236" s="21">
        <f t="shared" si="86"/>
        <v>25360</v>
      </c>
      <c r="I236" s="21">
        <f t="shared" si="86"/>
        <v>23649</v>
      </c>
      <c r="J236" s="21">
        <f t="shared" si="86"/>
        <v>27114</v>
      </c>
      <c r="K236" s="21">
        <f t="shared" si="86"/>
        <v>21694</v>
      </c>
      <c r="L236" s="21">
        <f t="shared" si="86"/>
        <v>0</v>
      </c>
      <c r="M236" s="21">
        <f t="shared" si="86"/>
        <v>0</v>
      </c>
      <c r="N236" s="21">
        <f>SUM(N234:N235)</f>
        <v>0</v>
      </c>
      <c r="O236" s="21">
        <f>SUM(O234:O235)</f>
        <v>208219</v>
      </c>
      <c r="P236" s="21">
        <f>SUM(P234,P235)</f>
        <v>0</v>
      </c>
      <c r="Q236" s="21">
        <f>SUM(Q234,Q235)</f>
        <v>0</v>
      </c>
      <c r="R236" s="21">
        <f>SUM(R234,R235)</f>
        <v>0</v>
      </c>
      <c r="S236" s="20">
        <f t="shared" si="68"/>
        <v>147982</v>
      </c>
    </row>
    <row r="237" spans="1:19" ht="13.75" customHeight="1" x14ac:dyDescent="0.55000000000000004">
      <c r="A237" s="1" t="s">
        <v>56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3.75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3.75" customHeight="1" thickBot="1" x14ac:dyDescent="0.6">
      <c r="A239" s="46" t="s">
        <v>0</v>
      </c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</row>
    <row r="240" spans="1:19" ht="13.75" customHeight="1" thickBot="1" x14ac:dyDescent="0.6">
      <c r="A240" s="54" t="s">
        <v>1</v>
      </c>
      <c r="B240" s="54" t="s">
        <v>2</v>
      </c>
      <c r="C240" s="5" t="s">
        <v>55</v>
      </c>
      <c r="D240" s="6"/>
      <c r="E240" s="6"/>
      <c r="F240" s="5" t="s">
        <v>3</v>
      </c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7"/>
      <c r="S240" s="54" t="s">
        <v>4</v>
      </c>
    </row>
    <row r="241" spans="1:19" ht="13.75" customHeight="1" thickBot="1" x14ac:dyDescent="0.6">
      <c r="A241" s="45"/>
      <c r="B241" s="45"/>
      <c r="C241" s="10">
        <v>1</v>
      </c>
      <c r="D241" s="10">
        <v>2</v>
      </c>
      <c r="E241" s="10">
        <v>3</v>
      </c>
      <c r="F241" s="10">
        <v>4</v>
      </c>
      <c r="G241" s="10">
        <v>5</v>
      </c>
      <c r="H241" s="10">
        <v>6</v>
      </c>
      <c r="I241" s="10">
        <v>7</v>
      </c>
      <c r="J241" s="10">
        <v>8</v>
      </c>
      <c r="K241" s="10">
        <v>9</v>
      </c>
      <c r="L241" s="10">
        <v>10</v>
      </c>
      <c r="M241" s="10">
        <v>11</v>
      </c>
      <c r="N241" s="10">
        <v>12</v>
      </c>
      <c r="O241" s="10" t="s">
        <v>5</v>
      </c>
      <c r="P241" s="10">
        <v>1</v>
      </c>
      <c r="Q241" s="10">
        <v>2</v>
      </c>
      <c r="R241" s="10">
        <v>3</v>
      </c>
      <c r="S241" s="45"/>
    </row>
    <row r="242" spans="1:19" ht="13.75" customHeight="1" x14ac:dyDescent="0.55000000000000004">
      <c r="A242" s="35" t="s">
        <v>46</v>
      </c>
      <c r="B242" s="13" t="s">
        <v>7</v>
      </c>
      <c r="C242" s="26">
        <v>8451</v>
      </c>
      <c r="D242" s="26">
        <v>8232</v>
      </c>
      <c r="E242" s="26">
        <v>8230</v>
      </c>
      <c r="F242" s="26">
        <v>8014</v>
      </c>
      <c r="G242" s="26">
        <v>7908</v>
      </c>
      <c r="H242" s="26">
        <v>7837</v>
      </c>
      <c r="I242" s="26">
        <v>9878</v>
      </c>
      <c r="J242" s="26">
        <v>11377</v>
      </c>
      <c r="K242" s="26">
        <v>8976</v>
      </c>
      <c r="L242" s="26" t="s">
        <v>54</v>
      </c>
      <c r="M242" s="26" t="s">
        <v>54</v>
      </c>
      <c r="N242" s="26" t="s">
        <v>54</v>
      </c>
      <c r="O242" s="26">
        <f>SUM(C242:N242)</f>
        <v>78903</v>
      </c>
      <c r="P242" s="26" t="s">
        <v>54</v>
      </c>
      <c r="Q242" s="26" t="s">
        <v>54</v>
      </c>
      <c r="R242" s="26" t="s">
        <v>54</v>
      </c>
      <c r="S242" s="22">
        <f t="shared" ref="S242:S259" si="87">SUM(F242:N242,P242:R242)</f>
        <v>53990</v>
      </c>
    </row>
    <row r="243" spans="1:19" ht="13.75" customHeight="1" x14ac:dyDescent="0.55000000000000004">
      <c r="A243" s="36"/>
      <c r="B243" s="16" t="s">
        <v>8</v>
      </c>
      <c r="C243" s="28">
        <v>0</v>
      </c>
      <c r="D243" s="28">
        <v>0</v>
      </c>
      <c r="E243" s="28">
        <v>0</v>
      </c>
      <c r="F243" s="28">
        <v>0</v>
      </c>
      <c r="G243" s="28">
        <v>0</v>
      </c>
      <c r="H243" s="28">
        <v>0</v>
      </c>
      <c r="I243" s="28">
        <v>0</v>
      </c>
      <c r="J243" s="28">
        <v>0</v>
      </c>
      <c r="K243" s="28">
        <v>0</v>
      </c>
      <c r="L243" s="28" t="s">
        <v>54</v>
      </c>
      <c r="M243" s="28" t="s">
        <v>54</v>
      </c>
      <c r="N243" s="28" t="s">
        <v>54</v>
      </c>
      <c r="O243" s="23">
        <f>SUM(C243:N243)</f>
        <v>0</v>
      </c>
      <c r="P243" s="28" t="s">
        <v>54</v>
      </c>
      <c r="Q243" s="28" t="s">
        <v>54</v>
      </c>
      <c r="R243" s="28" t="s">
        <v>54</v>
      </c>
      <c r="S243" s="17">
        <f t="shared" si="87"/>
        <v>0</v>
      </c>
    </row>
    <row r="244" spans="1:19" ht="13.75" customHeight="1" x14ac:dyDescent="0.55000000000000004">
      <c r="A244" s="36"/>
      <c r="B244" s="18" t="s">
        <v>9</v>
      </c>
      <c r="C244" s="21">
        <f>SUM(C242:C243)</f>
        <v>8451</v>
      </c>
      <c r="D244" s="21">
        <f>SUM(D242:D243)</f>
        <v>8232</v>
      </c>
      <c r="E244" s="21">
        <f>SUM(E242:E243)</f>
        <v>8230</v>
      </c>
      <c r="F244" s="19">
        <f t="shared" ref="F244:N244" si="88">SUM(F242,F243)</f>
        <v>8014</v>
      </c>
      <c r="G244" s="19">
        <f t="shared" si="88"/>
        <v>7908</v>
      </c>
      <c r="H244" s="19">
        <f t="shared" si="88"/>
        <v>7837</v>
      </c>
      <c r="I244" s="19">
        <f t="shared" si="88"/>
        <v>9878</v>
      </c>
      <c r="J244" s="19">
        <f t="shared" si="88"/>
        <v>11377</v>
      </c>
      <c r="K244" s="19">
        <f t="shared" si="88"/>
        <v>8976</v>
      </c>
      <c r="L244" s="19">
        <f t="shared" si="88"/>
        <v>0</v>
      </c>
      <c r="M244" s="19">
        <f t="shared" si="88"/>
        <v>0</v>
      </c>
      <c r="N244" s="19">
        <f t="shared" si="88"/>
        <v>0</v>
      </c>
      <c r="O244" s="21">
        <f>SUM(O242:O243)</f>
        <v>78903</v>
      </c>
      <c r="P244" s="19">
        <f>SUM(P242,P243)</f>
        <v>0</v>
      </c>
      <c r="Q244" s="19">
        <f>SUM(Q242,Q243)</f>
        <v>0</v>
      </c>
      <c r="R244" s="19">
        <f>SUM(R242,R243)</f>
        <v>0</v>
      </c>
      <c r="S244" s="20">
        <f t="shared" si="87"/>
        <v>53990</v>
      </c>
    </row>
    <row r="245" spans="1:19" ht="13.75" customHeight="1" x14ac:dyDescent="0.55000000000000004">
      <c r="A245" s="36"/>
      <c r="B245" s="13" t="s">
        <v>10</v>
      </c>
      <c r="C245" s="26">
        <v>2338</v>
      </c>
      <c r="D245" s="26">
        <v>2141</v>
      </c>
      <c r="E245" s="26">
        <v>2732</v>
      </c>
      <c r="F245" s="26">
        <v>2692</v>
      </c>
      <c r="G245" s="26">
        <v>2552</v>
      </c>
      <c r="H245" s="26">
        <v>2507</v>
      </c>
      <c r="I245" s="26">
        <v>2268</v>
      </c>
      <c r="J245" s="26">
        <v>2360</v>
      </c>
      <c r="K245" s="26">
        <v>2234</v>
      </c>
      <c r="L245" s="26" t="s">
        <v>54</v>
      </c>
      <c r="M245" s="26" t="s">
        <v>54</v>
      </c>
      <c r="N245" s="26" t="s">
        <v>54</v>
      </c>
      <c r="O245" s="26">
        <f>SUM(C245:N245)</f>
        <v>21824</v>
      </c>
      <c r="P245" s="26" t="s">
        <v>54</v>
      </c>
      <c r="Q245" s="26" t="s">
        <v>54</v>
      </c>
      <c r="R245" s="26" t="s">
        <v>54</v>
      </c>
      <c r="S245" s="22">
        <f t="shared" si="87"/>
        <v>14613</v>
      </c>
    </row>
    <row r="246" spans="1:19" ht="13.75" customHeight="1" x14ac:dyDescent="0.55000000000000004">
      <c r="A246" s="36"/>
      <c r="B246" s="16" t="s">
        <v>8</v>
      </c>
      <c r="C246" s="28">
        <v>0</v>
      </c>
      <c r="D246" s="28">
        <v>0</v>
      </c>
      <c r="E246" s="28">
        <v>0</v>
      </c>
      <c r="F246" s="28">
        <v>0</v>
      </c>
      <c r="G246" s="28">
        <v>0</v>
      </c>
      <c r="H246" s="28">
        <v>0</v>
      </c>
      <c r="I246" s="28">
        <v>0</v>
      </c>
      <c r="J246" s="28">
        <v>0</v>
      </c>
      <c r="K246" s="28">
        <v>0</v>
      </c>
      <c r="L246" s="28" t="s">
        <v>54</v>
      </c>
      <c r="M246" s="28" t="s">
        <v>54</v>
      </c>
      <c r="N246" s="28" t="s">
        <v>54</v>
      </c>
      <c r="O246" s="23">
        <f>SUM(C246:N246)</f>
        <v>0</v>
      </c>
      <c r="P246" s="28" t="s">
        <v>54</v>
      </c>
      <c r="Q246" s="28" t="s">
        <v>54</v>
      </c>
      <c r="R246" s="28" t="s">
        <v>54</v>
      </c>
      <c r="S246" s="17">
        <f t="shared" si="87"/>
        <v>0</v>
      </c>
    </row>
    <row r="247" spans="1:19" ht="13.75" customHeight="1" x14ac:dyDescent="0.55000000000000004">
      <c r="A247" s="37"/>
      <c r="B247" s="18" t="s">
        <v>9</v>
      </c>
      <c r="C247" s="21">
        <f>SUM(C245:C246)</f>
        <v>2338</v>
      </c>
      <c r="D247" s="21">
        <f>SUM(D245:D246)</f>
        <v>2141</v>
      </c>
      <c r="E247" s="21">
        <f>SUM(E245:E246)</f>
        <v>2732</v>
      </c>
      <c r="F247" s="21">
        <f t="shared" ref="F247:M247" si="89">SUM(F245,F246)</f>
        <v>2692</v>
      </c>
      <c r="G247" s="21">
        <f t="shared" si="89"/>
        <v>2552</v>
      </c>
      <c r="H247" s="21">
        <f t="shared" si="89"/>
        <v>2507</v>
      </c>
      <c r="I247" s="21">
        <f t="shared" si="89"/>
        <v>2268</v>
      </c>
      <c r="J247" s="21">
        <f t="shared" si="89"/>
        <v>2360</v>
      </c>
      <c r="K247" s="21">
        <f t="shared" si="89"/>
        <v>2234</v>
      </c>
      <c r="L247" s="21">
        <f t="shared" si="89"/>
        <v>0</v>
      </c>
      <c r="M247" s="21">
        <f t="shared" si="89"/>
        <v>0</v>
      </c>
      <c r="N247" s="21">
        <f>SUM(N245:N246)</f>
        <v>0</v>
      </c>
      <c r="O247" s="21">
        <f>SUM(O245:O246)</f>
        <v>21824</v>
      </c>
      <c r="P247" s="21">
        <f>SUM(P245,P246)</f>
        <v>0</v>
      </c>
      <c r="Q247" s="21">
        <f>SUM(Q245,Q246)</f>
        <v>0</v>
      </c>
      <c r="R247" s="21">
        <f>SUM(R245,R246)</f>
        <v>0</v>
      </c>
      <c r="S247" s="20">
        <f t="shared" si="87"/>
        <v>14613</v>
      </c>
    </row>
    <row r="248" spans="1:19" ht="13.75" customHeight="1" x14ac:dyDescent="0.55000000000000004">
      <c r="A248" s="38" t="s">
        <v>47</v>
      </c>
      <c r="B248" s="13" t="s">
        <v>7</v>
      </c>
      <c r="C248" s="26">
        <v>52125</v>
      </c>
      <c r="D248" s="26">
        <v>53705</v>
      </c>
      <c r="E248" s="26">
        <v>61433</v>
      </c>
      <c r="F248" s="26">
        <v>55695</v>
      </c>
      <c r="G248" s="26">
        <v>64818</v>
      </c>
      <c r="H248" s="26">
        <v>61145</v>
      </c>
      <c r="I248" s="26">
        <v>58815</v>
      </c>
      <c r="J248" s="26">
        <v>66758</v>
      </c>
      <c r="K248" s="26">
        <v>63948</v>
      </c>
      <c r="L248" s="26" t="s">
        <v>54</v>
      </c>
      <c r="M248" s="26" t="s">
        <v>54</v>
      </c>
      <c r="N248" s="26" t="s">
        <v>54</v>
      </c>
      <c r="O248" s="26">
        <f>SUM(C248:N248)</f>
        <v>538442</v>
      </c>
      <c r="P248" s="26" t="s">
        <v>54</v>
      </c>
      <c r="Q248" s="26" t="s">
        <v>54</v>
      </c>
      <c r="R248" s="26" t="s">
        <v>54</v>
      </c>
      <c r="S248" s="22">
        <f t="shared" si="87"/>
        <v>371179</v>
      </c>
    </row>
    <row r="249" spans="1:19" ht="13.75" customHeight="1" x14ac:dyDescent="0.55000000000000004">
      <c r="A249" s="39"/>
      <c r="B249" s="16" t="s">
        <v>8</v>
      </c>
      <c r="C249" s="28">
        <v>8333</v>
      </c>
      <c r="D249" s="28">
        <v>7881</v>
      </c>
      <c r="E249" s="28">
        <v>6443</v>
      </c>
      <c r="F249" s="28">
        <v>6279</v>
      </c>
      <c r="G249" s="28">
        <v>7541</v>
      </c>
      <c r="H249" s="28">
        <v>6418</v>
      </c>
      <c r="I249" s="28">
        <v>7038</v>
      </c>
      <c r="J249" s="28">
        <v>9558</v>
      </c>
      <c r="K249" s="28">
        <v>8665</v>
      </c>
      <c r="L249" s="28" t="s">
        <v>54</v>
      </c>
      <c r="M249" s="28" t="s">
        <v>54</v>
      </c>
      <c r="N249" s="28" t="s">
        <v>54</v>
      </c>
      <c r="O249" s="23">
        <f>SUM(C249:N249)</f>
        <v>68156</v>
      </c>
      <c r="P249" s="28" t="s">
        <v>54</v>
      </c>
      <c r="Q249" s="28" t="s">
        <v>54</v>
      </c>
      <c r="R249" s="28" t="s">
        <v>54</v>
      </c>
      <c r="S249" s="17">
        <f t="shared" si="87"/>
        <v>45499</v>
      </c>
    </row>
    <row r="250" spans="1:19" ht="13.75" customHeight="1" x14ac:dyDescent="0.55000000000000004">
      <c r="A250" s="39"/>
      <c r="B250" s="18" t="s">
        <v>9</v>
      </c>
      <c r="C250" s="21">
        <f>SUM(C248:C249)</f>
        <v>60458</v>
      </c>
      <c r="D250" s="21">
        <f>SUM(D248:D249)</f>
        <v>61586</v>
      </c>
      <c r="E250" s="21">
        <f>SUM(E248:E249)</f>
        <v>67876</v>
      </c>
      <c r="F250" s="19">
        <f t="shared" ref="F250:N250" si="90">SUM(F248,F249)</f>
        <v>61974</v>
      </c>
      <c r="G250" s="19">
        <f t="shared" si="90"/>
        <v>72359</v>
      </c>
      <c r="H250" s="19">
        <f t="shared" si="90"/>
        <v>67563</v>
      </c>
      <c r="I250" s="19">
        <f t="shared" si="90"/>
        <v>65853</v>
      </c>
      <c r="J250" s="19">
        <f t="shared" si="90"/>
        <v>76316</v>
      </c>
      <c r="K250" s="19">
        <f t="shared" si="90"/>
        <v>72613</v>
      </c>
      <c r="L250" s="19">
        <f t="shared" si="90"/>
        <v>0</v>
      </c>
      <c r="M250" s="19">
        <f t="shared" si="90"/>
        <v>0</v>
      </c>
      <c r="N250" s="19">
        <f t="shared" si="90"/>
        <v>0</v>
      </c>
      <c r="O250" s="21">
        <f>SUM(O248:O249)</f>
        <v>606598</v>
      </c>
      <c r="P250" s="19">
        <f>SUM(P248,P249)</f>
        <v>0</v>
      </c>
      <c r="Q250" s="19">
        <f>SUM(Q248,Q249)</f>
        <v>0</v>
      </c>
      <c r="R250" s="19">
        <f>SUM(R248,R249)</f>
        <v>0</v>
      </c>
      <c r="S250" s="20">
        <f t="shared" si="87"/>
        <v>416678</v>
      </c>
    </row>
    <row r="251" spans="1:19" ht="13.75" customHeight="1" x14ac:dyDescent="0.55000000000000004">
      <c r="A251" s="39"/>
      <c r="B251" s="13" t="s">
        <v>10</v>
      </c>
      <c r="C251" s="26">
        <v>9414</v>
      </c>
      <c r="D251" s="26">
        <v>10015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 t="s">
        <v>54</v>
      </c>
      <c r="M251" s="26" t="s">
        <v>54</v>
      </c>
      <c r="N251" s="26" t="s">
        <v>54</v>
      </c>
      <c r="O251" s="26">
        <f>SUM(C251:N251)</f>
        <v>19429</v>
      </c>
      <c r="P251" s="26" t="s">
        <v>54</v>
      </c>
      <c r="Q251" s="26" t="s">
        <v>54</v>
      </c>
      <c r="R251" s="26" t="s">
        <v>54</v>
      </c>
      <c r="S251" s="22">
        <f t="shared" si="87"/>
        <v>0</v>
      </c>
    </row>
    <row r="252" spans="1:19" ht="13.75" customHeight="1" x14ac:dyDescent="0.55000000000000004">
      <c r="A252" s="39"/>
      <c r="B252" s="16" t="s">
        <v>8</v>
      </c>
      <c r="C252" s="28">
        <v>9414</v>
      </c>
      <c r="D252" s="28">
        <v>0</v>
      </c>
      <c r="E252" s="28">
        <v>16168</v>
      </c>
      <c r="F252" s="28">
        <v>17144</v>
      </c>
      <c r="G252" s="28">
        <v>11233</v>
      </c>
      <c r="H252" s="28">
        <v>8665</v>
      </c>
      <c r="I252" s="28">
        <v>14214</v>
      </c>
      <c r="J252" s="28">
        <v>14173</v>
      </c>
      <c r="K252" s="28">
        <v>18715</v>
      </c>
      <c r="L252" s="28" t="s">
        <v>54</v>
      </c>
      <c r="M252" s="28" t="s">
        <v>54</v>
      </c>
      <c r="N252" s="28" t="s">
        <v>54</v>
      </c>
      <c r="O252" s="23">
        <f>SUM(C252:N252)</f>
        <v>109726</v>
      </c>
      <c r="P252" s="28" t="s">
        <v>54</v>
      </c>
      <c r="Q252" s="28" t="s">
        <v>54</v>
      </c>
      <c r="R252" s="28" t="s">
        <v>54</v>
      </c>
      <c r="S252" s="17">
        <f t="shared" si="87"/>
        <v>84144</v>
      </c>
    </row>
    <row r="253" spans="1:19" ht="13.75" customHeight="1" thickBot="1" x14ac:dyDescent="0.6">
      <c r="A253" s="45"/>
      <c r="B253" s="18" t="s">
        <v>9</v>
      </c>
      <c r="C253" s="21">
        <f>SUM(C251:C252)</f>
        <v>18828</v>
      </c>
      <c r="D253" s="21">
        <f>SUM(D251:D252)</f>
        <v>10015</v>
      </c>
      <c r="E253" s="21">
        <f>SUM(E251:E252)</f>
        <v>16168</v>
      </c>
      <c r="F253" s="21">
        <f t="shared" ref="F253:M253" si="91">SUM(F251,F252)</f>
        <v>17144</v>
      </c>
      <c r="G253" s="21">
        <f t="shared" si="91"/>
        <v>11233</v>
      </c>
      <c r="H253" s="21">
        <f t="shared" si="91"/>
        <v>8665</v>
      </c>
      <c r="I253" s="21">
        <f t="shared" si="91"/>
        <v>14214</v>
      </c>
      <c r="J253" s="21">
        <f t="shared" si="91"/>
        <v>14173</v>
      </c>
      <c r="K253" s="21">
        <f t="shared" si="91"/>
        <v>18715</v>
      </c>
      <c r="L253" s="21">
        <f t="shared" si="91"/>
        <v>0</v>
      </c>
      <c r="M253" s="21">
        <f t="shared" si="91"/>
        <v>0</v>
      </c>
      <c r="N253" s="21">
        <f>SUM(N251:N252)</f>
        <v>0</v>
      </c>
      <c r="O253" s="21">
        <f>SUM(O251:O252)</f>
        <v>129155</v>
      </c>
      <c r="P253" s="21">
        <f>SUM(P251,P252)</f>
        <v>0</v>
      </c>
      <c r="Q253" s="21">
        <f>SUM(Q251,Q252)</f>
        <v>0</v>
      </c>
      <c r="R253" s="21">
        <f>SUM(R251,R252)</f>
        <v>0</v>
      </c>
      <c r="S253" s="20">
        <f t="shared" si="87"/>
        <v>84144</v>
      </c>
    </row>
    <row r="254" spans="1:19" ht="13.75" customHeight="1" x14ac:dyDescent="0.55000000000000004">
      <c r="A254" s="58" t="s">
        <v>48</v>
      </c>
      <c r="B254" s="13" t="s">
        <v>7</v>
      </c>
      <c r="C254" s="59">
        <f t="shared" ref="C254:N254" si="92">SUM(C6,C95,C160,)</f>
        <v>8704890</v>
      </c>
      <c r="D254" s="59">
        <f t="shared" si="92"/>
        <v>8508489</v>
      </c>
      <c r="E254" s="59">
        <f t="shared" si="92"/>
        <v>9692752</v>
      </c>
      <c r="F254" s="59">
        <f t="shared" si="92"/>
        <v>8059317</v>
      </c>
      <c r="G254" s="59">
        <f t="shared" si="92"/>
        <v>9161322</v>
      </c>
      <c r="H254" s="59">
        <f t="shared" si="92"/>
        <v>9024259</v>
      </c>
      <c r="I254" s="59">
        <f t="shared" si="92"/>
        <v>9629754</v>
      </c>
      <c r="J254" s="59">
        <f t="shared" si="92"/>
        <v>10991339</v>
      </c>
      <c r="K254" s="59">
        <f t="shared" si="92"/>
        <v>9892642</v>
      </c>
      <c r="L254" s="59">
        <f t="shared" si="92"/>
        <v>0</v>
      </c>
      <c r="M254" s="59">
        <f t="shared" si="92"/>
        <v>0</v>
      </c>
      <c r="N254" s="59">
        <f t="shared" si="92"/>
        <v>0</v>
      </c>
      <c r="O254" s="59">
        <f>SUM(C254:N254)</f>
        <v>83664764</v>
      </c>
      <c r="P254" s="59">
        <f>SUM(P6,P95,P160,)</f>
        <v>0</v>
      </c>
      <c r="Q254" s="59">
        <f>SUM(Q6,Q95,Q160,)</f>
        <v>0</v>
      </c>
      <c r="R254" s="59">
        <f>SUM(R6,R95,R160,)</f>
        <v>0</v>
      </c>
      <c r="S254" s="14">
        <f t="shared" si="87"/>
        <v>56758633</v>
      </c>
    </row>
    <row r="255" spans="1:19" ht="13.75" customHeight="1" x14ac:dyDescent="0.55000000000000004">
      <c r="A255" s="42"/>
      <c r="B255" s="16" t="s">
        <v>8</v>
      </c>
      <c r="C255" s="23">
        <f t="shared" ref="C255:N255" si="93">SUM(C7,C96,C161)</f>
        <v>5518137</v>
      </c>
      <c r="D255" s="23">
        <f t="shared" si="93"/>
        <v>5145904</v>
      </c>
      <c r="E255" s="23">
        <f t="shared" si="93"/>
        <v>5575113</v>
      </c>
      <c r="F255" s="23">
        <f t="shared" si="93"/>
        <v>5238790</v>
      </c>
      <c r="G255" s="23">
        <f t="shared" si="93"/>
        <v>5168742</v>
      </c>
      <c r="H255" s="23">
        <f t="shared" si="93"/>
        <v>4911580</v>
      </c>
      <c r="I255" s="23">
        <f t="shared" si="93"/>
        <v>5219885</v>
      </c>
      <c r="J255" s="23">
        <f t="shared" si="93"/>
        <v>5698793</v>
      </c>
      <c r="K255" s="23">
        <f t="shared" si="93"/>
        <v>5048636</v>
      </c>
      <c r="L255" s="23">
        <f t="shared" si="93"/>
        <v>0</v>
      </c>
      <c r="M255" s="23">
        <f t="shared" si="93"/>
        <v>0</v>
      </c>
      <c r="N255" s="23">
        <f t="shared" si="93"/>
        <v>0</v>
      </c>
      <c r="O255" s="23">
        <f>SUM(C255:N255)</f>
        <v>47525580</v>
      </c>
      <c r="P255" s="23">
        <f>SUM(P7,P96,P161)</f>
        <v>0</v>
      </c>
      <c r="Q255" s="23">
        <f>SUM(Q7,Q96,Q161)</f>
        <v>0</v>
      </c>
      <c r="R255" s="23">
        <f>SUM(R7,R96,R161)</f>
        <v>0</v>
      </c>
      <c r="S255" s="17">
        <f t="shared" si="87"/>
        <v>31286426</v>
      </c>
    </row>
    <row r="256" spans="1:19" ht="13.75" customHeight="1" x14ac:dyDescent="0.55000000000000004">
      <c r="A256" s="42"/>
      <c r="B256" s="18" t="s">
        <v>9</v>
      </c>
      <c r="C256" s="43">
        <f t="shared" ref="C256:R256" si="94">SUM(C254:C255)</f>
        <v>14223027</v>
      </c>
      <c r="D256" s="43">
        <f t="shared" si="94"/>
        <v>13654393</v>
      </c>
      <c r="E256" s="43">
        <f t="shared" si="94"/>
        <v>15267865</v>
      </c>
      <c r="F256" s="43">
        <f t="shared" si="94"/>
        <v>13298107</v>
      </c>
      <c r="G256" s="43">
        <f t="shared" si="94"/>
        <v>14330064</v>
      </c>
      <c r="H256" s="43">
        <f t="shared" si="94"/>
        <v>13935839</v>
      </c>
      <c r="I256" s="43">
        <f t="shared" si="94"/>
        <v>14849639</v>
      </c>
      <c r="J256" s="43">
        <f t="shared" si="94"/>
        <v>16690132</v>
      </c>
      <c r="K256" s="43">
        <f t="shared" si="94"/>
        <v>14941278</v>
      </c>
      <c r="L256" s="43">
        <f t="shared" si="94"/>
        <v>0</v>
      </c>
      <c r="M256" s="43">
        <f t="shared" si="94"/>
        <v>0</v>
      </c>
      <c r="N256" s="43">
        <f t="shared" si="94"/>
        <v>0</v>
      </c>
      <c r="O256" s="21">
        <f t="shared" si="94"/>
        <v>131190344</v>
      </c>
      <c r="P256" s="43">
        <f t="shared" si="94"/>
        <v>0</v>
      </c>
      <c r="Q256" s="43">
        <f t="shared" si="94"/>
        <v>0</v>
      </c>
      <c r="R256" s="43">
        <f t="shared" si="94"/>
        <v>0</v>
      </c>
      <c r="S256" s="20">
        <f t="shared" si="87"/>
        <v>88045059</v>
      </c>
    </row>
    <row r="257" spans="1:19" ht="13.75" customHeight="1" x14ac:dyDescent="0.55000000000000004">
      <c r="A257" s="42"/>
      <c r="B257" s="13" t="s">
        <v>10</v>
      </c>
      <c r="C257" s="26">
        <f t="shared" ref="C257:N258" si="95">SUM(C9,C98,C163)</f>
        <v>50087183</v>
      </c>
      <c r="D257" s="26">
        <f t="shared" si="95"/>
        <v>49811753</v>
      </c>
      <c r="E257" s="26">
        <f t="shared" si="95"/>
        <v>55776722.600000001</v>
      </c>
      <c r="F257" s="26">
        <f t="shared" si="95"/>
        <v>63150312</v>
      </c>
      <c r="G257" s="26">
        <f t="shared" si="95"/>
        <v>50087544</v>
      </c>
      <c r="H257" s="26">
        <f t="shared" si="95"/>
        <v>50454524</v>
      </c>
      <c r="I257" s="26">
        <f t="shared" si="95"/>
        <v>61737160</v>
      </c>
      <c r="J257" s="26">
        <f t="shared" si="95"/>
        <v>57501152.100000001</v>
      </c>
      <c r="K257" s="26">
        <f t="shared" si="95"/>
        <v>55075473</v>
      </c>
      <c r="L257" s="26">
        <f t="shared" si="95"/>
        <v>0</v>
      </c>
      <c r="M257" s="26">
        <f t="shared" si="95"/>
        <v>0</v>
      </c>
      <c r="N257" s="26">
        <f t="shared" si="95"/>
        <v>0</v>
      </c>
      <c r="O257" s="26">
        <f>SUM(C257:N257)</f>
        <v>493681823.70000005</v>
      </c>
      <c r="P257" s="26">
        <f t="shared" ref="P257:R258" si="96">SUM(P9,P98,P163)</f>
        <v>0</v>
      </c>
      <c r="Q257" s="26">
        <f t="shared" si="96"/>
        <v>0</v>
      </c>
      <c r="R257" s="26">
        <f t="shared" si="96"/>
        <v>0</v>
      </c>
      <c r="S257" s="22">
        <f t="shared" si="87"/>
        <v>338006165.10000002</v>
      </c>
    </row>
    <row r="258" spans="1:19" ht="13.75" customHeight="1" x14ac:dyDescent="0.55000000000000004">
      <c r="A258" s="42"/>
      <c r="B258" s="16" t="s">
        <v>8</v>
      </c>
      <c r="C258" s="23">
        <f t="shared" si="95"/>
        <v>203838610</v>
      </c>
      <c r="D258" s="23">
        <f t="shared" si="95"/>
        <v>191836675</v>
      </c>
      <c r="E258" s="23">
        <f t="shared" si="95"/>
        <v>250091039</v>
      </c>
      <c r="F258" s="23">
        <f t="shared" si="95"/>
        <v>223555128</v>
      </c>
      <c r="G258" s="23">
        <f t="shared" si="95"/>
        <v>225663880</v>
      </c>
      <c r="H258" s="23">
        <f t="shared" si="95"/>
        <v>235409480</v>
      </c>
      <c r="I258" s="23">
        <f t="shared" si="95"/>
        <v>246888669</v>
      </c>
      <c r="J258" s="23">
        <f t="shared" si="95"/>
        <v>231989022</v>
      </c>
      <c r="K258" s="23">
        <f t="shared" si="95"/>
        <v>237990816</v>
      </c>
      <c r="L258" s="23">
        <f t="shared" si="95"/>
        <v>0</v>
      </c>
      <c r="M258" s="23">
        <f t="shared" si="95"/>
        <v>0</v>
      </c>
      <c r="N258" s="23">
        <f t="shared" si="95"/>
        <v>0</v>
      </c>
      <c r="O258" s="23">
        <f>SUM(C258:N258)</f>
        <v>2047263319</v>
      </c>
      <c r="P258" s="23">
        <f t="shared" si="96"/>
        <v>0</v>
      </c>
      <c r="Q258" s="23">
        <f t="shared" si="96"/>
        <v>0</v>
      </c>
      <c r="R258" s="23">
        <f t="shared" si="96"/>
        <v>0</v>
      </c>
      <c r="S258" s="17">
        <f t="shared" si="87"/>
        <v>1401496995</v>
      </c>
    </row>
    <row r="259" spans="1:19" ht="13.75" customHeight="1" thickBot="1" x14ac:dyDescent="0.6">
      <c r="A259" s="60"/>
      <c r="B259" s="18" t="s">
        <v>9</v>
      </c>
      <c r="C259" s="33">
        <f t="shared" ref="C259:R259" si="97">SUM(C257:C258)</f>
        <v>253925793</v>
      </c>
      <c r="D259" s="33">
        <f t="shared" si="97"/>
        <v>241648428</v>
      </c>
      <c r="E259" s="33">
        <f t="shared" si="97"/>
        <v>305867761.60000002</v>
      </c>
      <c r="F259" s="33">
        <f t="shared" si="97"/>
        <v>286705440</v>
      </c>
      <c r="G259" s="33">
        <f t="shared" si="97"/>
        <v>275751424</v>
      </c>
      <c r="H259" s="33">
        <f t="shared" si="97"/>
        <v>285864004</v>
      </c>
      <c r="I259" s="33">
        <f t="shared" si="97"/>
        <v>308625829</v>
      </c>
      <c r="J259" s="33">
        <f t="shared" si="97"/>
        <v>289490174.10000002</v>
      </c>
      <c r="K259" s="33">
        <f t="shared" si="97"/>
        <v>293066289</v>
      </c>
      <c r="L259" s="33">
        <f t="shared" si="97"/>
        <v>0</v>
      </c>
      <c r="M259" s="33">
        <f t="shared" si="97"/>
        <v>0</v>
      </c>
      <c r="N259" s="33">
        <f t="shared" si="97"/>
        <v>0</v>
      </c>
      <c r="O259" s="21">
        <f t="shared" si="97"/>
        <v>2540945142.6999998</v>
      </c>
      <c r="P259" s="33">
        <f t="shared" si="97"/>
        <v>0</v>
      </c>
      <c r="Q259" s="33">
        <f t="shared" si="97"/>
        <v>0</v>
      </c>
      <c r="R259" s="33">
        <f t="shared" si="97"/>
        <v>0</v>
      </c>
      <c r="S259" s="34">
        <f t="shared" si="87"/>
        <v>1739503160.0999999</v>
      </c>
    </row>
    <row r="260" spans="1:19" x14ac:dyDescent="0.55000000000000004">
      <c r="A260" s="2" t="s">
        <v>49</v>
      </c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2" t="s">
        <v>50</v>
      </c>
      <c r="M260" s="61" t="s">
        <v>51</v>
      </c>
      <c r="N260" s="61"/>
      <c r="O260" s="61"/>
      <c r="P260" s="61"/>
      <c r="Q260" s="61"/>
      <c r="R260" s="61"/>
      <c r="S260" s="61"/>
    </row>
    <row r="261" spans="1:19" x14ac:dyDescent="0.55000000000000004">
      <c r="M261" s="2" t="s">
        <v>52</v>
      </c>
    </row>
    <row r="262" spans="1:19" x14ac:dyDescent="0.55000000000000004">
      <c r="M262" s="2" t="s">
        <v>53</v>
      </c>
    </row>
  </sheetData>
  <mergeCells count="74">
    <mergeCell ref="A242:A247"/>
    <mergeCell ref="A248:A253"/>
    <mergeCell ref="A254:A259"/>
    <mergeCell ref="A219:A224"/>
    <mergeCell ref="A225:A230"/>
    <mergeCell ref="A231:A236"/>
    <mergeCell ref="A237:S238"/>
    <mergeCell ref="A239:S239"/>
    <mergeCell ref="A240:A241"/>
    <mergeCell ref="B240:B241"/>
    <mergeCell ref="C240:E240"/>
    <mergeCell ref="F240:R240"/>
    <mergeCell ref="S240:S241"/>
    <mergeCell ref="A183:A188"/>
    <mergeCell ref="A189:A194"/>
    <mergeCell ref="A195:A200"/>
    <mergeCell ref="A201:A206"/>
    <mergeCell ref="A207:A212"/>
    <mergeCell ref="A213:A218"/>
    <mergeCell ref="A160:A165"/>
    <mergeCell ref="A166:A171"/>
    <mergeCell ref="A172:A177"/>
    <mergeCell ref="A178:S179"/>
    <mergeCell ref="A180:S180"/>
    <mergeCell ref="A181:A182"/>
    <mergeCell ref="B181:B182"/>
    <mergeCell ref="C181:E181"/>
    <mergeCell ref="F181:R181"/>
    <mergeCell ref="S181:S182"/>
    <mergeCell ref="A124:A129"/>
    <mergeCell ref="A130:A135"/>
    <mergeCell ref="A136:A141"/>
    <mergeCell ref="A142:A147"/>
    <mergeCell ref="A148:A153"/>
    <mergeCell ref="A154:A159"/>
    <mergeCell ref="A101:A106"/>
    <mergeCell ref="A107:A112"/>
    <mergeCell ref="A113:A118"/>
    <mergeCell ref="A119:S120"/>
    <mergeCell ref="A121:S121"/>
    <mergeCell ref="A122:A123"/>
    <mergeCell ref="B122:B123"/>
    <mergeCell ref="C122:E122"/>
    <mergeCell ref="F122:R122"/>
    <mergeCell ref="S122:S123"/>
    <mergeCell ref="A65:A70"/>
    <mergeCell ref="A71:A76"/>
    <mergeCell ref="A77:A82"/>
    <mergeCell ref="A83:A88"/>
    <mergeCell ref="A89:A94"/>
    <mergeCell ref="A95:A100"/>
    <mergeCell ref="A42:A47"/>
    <mergeCell ref="A48:A53"/>
    <mergeCell ref="A54:A59"/>
    <mergeCell ref="A60:S61"/>
    <mergeCell ref="A62:S62"/>
    <mergeCell ref="A63:A64"/>
    <mergeCell ref="B63:B64"/>
    <mergeCell ref="C63:E63"/>
    <mergeCell ref="F63:R63"/>
    <mergeCell ref="S63:S64"/>
    <mergeCell ref="A6:A11"/>
    <mergeCell ref="A12:A17"/>
    <mergeCell ref="A18:A23"/>
    <mergeCell ref="A24:A29"/>
    <mergeCell ref="A30:A35"/>
    <mergeCell ref="A36:A41"/>
    <mergeCell ref="A1:S2"/>
    <mergeCell ref="A3:S3"/>
    <mergeCell ref="A4:A5"/>
    <mergeCell ref="B4:B5"/>
    <mergeCell ref="C4:E4"/>
    <mergeCell ref="F4:R4"/>
    <mergeCell ref="S4:S5"/>
  </mergeCells>
  <phoneticPr fontId="3"/>
  <pageMargins left="0.70866141732283472" right="0.70866141732283472" top="0.62992125984251968" bottom="0.62992125984251968" header="0.31496062992125984" footer="0.31496062992125984"/>
  <pageSetup paperSize="9" scale="50" fitToWidth="0" fitToHeight="0" orientation="landscape" r:id="rId1"/>
  <rowBreaks count="4" manualBreakCount="4">
    <brk id="59" max="16383" man="1"/>
    <brk id="118" max="16383" man="1"/>
    <brk id="177" max="16383" man="1"/>
    <brk id="2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利用概況集計表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成田 昌浩</dc:creator>
  <cp:lastModifiedBy>成田 昌浩</cp:lastModifiedBy>
  <dcterms:created xsi:type="dcterms:W3CDTF">2025-10-30T02:11:11Z</dcterms:created>
  <dcterms:modified xsi:type="dcterms:W3CDTF">2025-10-30T02:12:13Z</dcterms:modified>
</cp:coreProperties>
</file>