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13_ncr:1_{E816ABA9-F78E-4EB8-B3D8-C582F07FAAB4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令和3年度" sheetId="5" r:id="rId1"/>
  </sheets>
  <definedNames>
    <definedName name="_xlnm.Print_Area" localSheetId="0">令和3年度!$A$1:$S$263</definedName>
  </definedNames>
  <calcPr calcId="191029"/>
</workbook>
</file>

<file path=xl/calcChain.xml><?xml version="1.0" encoding="utf-8"?>
<calcChain xmlns="http://schemas.openxmlformats.org/spreadsheetml/2006/main">
  <c r="R112" i="5" l="1"/>
  <c r="M11" i="5" l="1"/>
  <c r="N11" i="5"/>
  <c r="P11" i="5"/>
  <c r="P8" i="5"/>
  <c r="J35" i="5" l="1"/>
  <c r="F6" i="5" l="1"/>
  <c r="O15" i="5" l="1"/>
  <c r="S15" i="5"/>
  <c r="O16" i="5"/>
  <c r="S16" i="5"/>
  <c r="C17" i="5"/>
  <c r="D17" i="5"/>
  <c r="E17" i="5"/>
  <c r="F17" i="5"/>
  <c r="G17" i="5"/>
  <c r="H17" i="5"/>
  <c r="I17" i="5"/>
  <c r="J17" i="5"/>
  <c r="K17" i="5"/>
  <c r="L17" i="5"/>
  <c r="M17" i="5"/>
  <c r="N17" i="5"/>
  <c r="P17" i="5"/>
  <c r="Q17" i="5"/>
  <c r="R17" i="5"/>
  <c r="S17" i="5" l="1"/>
  <c r="O17" i="5"/>
  <c r="Q144" i="5"/>
  <c r="L209" i="5" l="1"/>
  <c r="K212" i="5" l="1"/>
  <c r="E164" i="5" l="1"/>
  <c r="E163" i="5"/>
  <c r="D164" i="5"/>
  <c r="D163" i="5"/>
  <c r="C164" i="5"/>
  <c r="C163" i="5"/>
  <c r="E161" i="5"/>
  <c r="E160" i="5"/>
  <c r="D161" i="5"/>
  <c r="D160" i="5"/>
  <c r="C161" i="5"/>
  <c r="C160" i="5"/>
  <c r="C233" i="5"/>
  <c r="D233" i="5"/>
  <c r="E177" i="5"/>
  <c r="E174" i="5"/>
  <c r="D177" i="5"/>
  <c r="D174" i="5"/>
  <c r="C177" i="5"/>
  <c r="C174" i="5"/>
  <c r="C171" i="5"/>
  <c r="C168" i="5"/>
  <c r="D171" i="5"/>
  <c r="D168" i="5"/>
  <c r="E171" i="5"/>
  <c r="E168" i="5"/>
  <c r="E162" i="5" l="1"/>
  <c r="D165" i="5"/>
  <c r="E165" i="5"/>
  <c r="C165" i="5"/>
  <c r="C162" i="5"/>
  <c r="D162" i="5"/>
  <c r="E96" i="5"/>
  <c r="E95" i="5"/>
  <c r="D96" i="5"/>
  <c r="D95" i="5"/>
  <c r="C96" i="5"/>
  <c r="C95" i="5"/>
  <c r="D97" i="5" l="1"/>
  <c r="C97" i="5"/>
  <c r="E97" i="5"/>
  <c r="C126" i="5"/>
  <c r="C115" i="5"/>
  <c r="D109" i="5"/>
  <c r="E10" i="5"/>
  <c r="E9" i="5"/>
  <c r="D10" i="5"/>
  <c r="D9" i="5"/>
  <c r="C10" i="5"/>
  <c r="C9" i="5"/>
  <c r="E6" i="5"/>
  <c r="E254" i="5" s="1"/>
  <c r="E7" i="5"/>
  <c r="E255" i="5" s="1"/>
  <c r="C7" i="5"/>
  <c r="C255" i="5" s="1"/>
  <c r="C6" i="5"/>
  <c r="C254" i="5" s="1"/>
  <c r="D6" i="5"/>
  <c r="D254" i="5" s="1"/>
  <c r="D7" i="5"/>
  <c r="D255" i="5" s="1"/>
  <c r="D14" i="5"/>
  <c r="E14" i="5"/>
  <c r="C14" i="5"/>
  <c r="D256" i="5" l="1"/>
  <c r="E256" i="5"/>
  <c r="C256" i="5"/>
  <c r="E11" i="5"/>
  <c r="D11" i="5"/>
  <c r="D8" i="5"/>
  <c r="C11" i="5"/>
  <c r="E8" i="5"/>
  <c r="C8" i="5"/>
  <c r="H35" i="5"/>
  <c r="G160" i="5" l="1"/>
  <c r="G95" i="5"/>
  <c r="G6" i="5"/>
  <c r="G254" i="5" l="1"/>
  <c r="N250" i="5"/>
  <c r="M250" i="5"/>
  <c r="L250" i="5"/>
  <c r="K250" i="5"/>
  <c r="J250" i="5"/>
  <c r="I250" i="5"/>
  <c r="H250" i="5"/>
  <c r="G250" i="5"/>
  <c r="F250" i="5"/>
  <c r="N247" i="5"/>
  <c r="M247" i="5"/>
  <c r="L247" i="5"/>
  <c r="K247" i="5"/>
  <c r="J247" i="5"/>
  <c r="I247" i="5"/>
  <c r="H247" i="5"/>
  <c r="G247" i="5"/>
  <c r="F247" i="5"/>
  <c r="N244" i="5"/>
  <c r="M244" i="5"/>
  <c r="L244" i="5"/>
  <c r="K244" i="5"/>
  <c r="J244" i="5"/>
  <c r="I244" i="5"/>
  <c r="H244" i="5"/>
  <c r="G244" i="5"/>
  <c r="F244" i="5"/>
  <c r="N233" i="5"/>
  <c r="M233" i="5"/>
  <c r="L233" i="5"/>
  <c r="K233" i="5"/>
  <c r="J233" i="5"/>
  <c r="I233" i="5"/>
  <c r="H233" i="5"/>
  <c r="G233" i="5"/>
  <c r="F233" i="5"/>
  <c r="N230" i="5"/>
  <c r="M230" i="5"/>
  <c r="L230" i="5"/>
  <c r="K230" i="5"/>
  <c r="J230" i="5"/>
  <c r="I230" i="5"/>
  <c r="H230" i="5"/>
  <c r="G230" i="5"/>
  <c r="F230" i="5"/>
  <c r="N227" i="5"/>
  <c r="M227" i="5"/>
  <c r="L227" i="5"/>
  <c r="K227" i="5"/>
  <c r="J227" i="5"/>
  <c r="I227" i="5"/>
  <c r="H227" i="5"/>
  <c r="G227" i="5"/>
  <c r="F227" i="5"/>
  <c r="N224" i="5"/>
  <c r="M224" i="5"/>
  <c r="L224" i="5"/>
  <c r="K224" i="5"/>
  <c r="J224" i="5"/>
  <c r="I224" i="5"/>
  <c r="H224" i="5"/>
  <c r="G224" i="5"/>
  <c r="F224" i="5"/>
  <c r="N221" i="5"/>
  <c r="M221" i="5"/>
  <c r="L221" i="5"/>
  <c r="K221" i="5"/>
  <c r="J221" i="5"/>
  <c r="I221" i="5"/>
  <c r="H221" i="5"/>
  <c r="G221" i="5"/>
  <c r="F221" i="5"/>
  <c r="N218" i="5"/>
  <c r="M218" i="5"/>
  <c r="L218" i="5"/>
  <c r="K218" i="5"/>
  <c r="J218" i="5"/>
  <c r="I218" i="5"/>
  <c r="H218" i="5"/>
  <c r="G218" i="5"/>
  <c r="F218" i="5"/>
  <c r="N215" i="5"/>
  <c r="M215" i="5"/>
  <c r="L215" i="5"/>
  <c r="K215" i="5"/>
  <c r="J215" i="5"/>
  <c r="I215" i="5"/>
  <c r="H215" i="5"/>
  <c r="G215" i="5"/>
  <c r="F215" i="5"/>
  <c r="N212" i="5"/>
  <c r="M212" i="5"/>
  <c r="L212" i="5"/>
  <c r="J212" i="5"/>
  <c r="I212" i="5"/>
  <c r="H212" i="5"/>
  <c r="G212" i="5"/>
  <c r="F212" i="5"/>
  <c r="N209" i="5"/>
  <c r="M209" i="5"/>
  <c r="K209" i="5"/>
  <c r="J209" i="5"/>
  <c r="I209" i="5"/>
  <c r="H209" i="5"/>
  <c r="G209" i="5"/>
  <c r="F209" i="5"/>
  <c r="N206" i="5"/>
  <c r="M206" i="5"/>
  <c r="L206" i="5"/>
  <c r="K206" i="5"/>
  <c r="J206" i="5"/>
  <c r="I206" i="5"/>
  <c r="H206" i="5"/>
  <c r="G206" i="5"/>
  <c r="F206" i="5"/>
  <c r="N203" i="5"/>
  <c r="M203" i="5"/>
  <c r="L203" i="5"/>
  <c r="K203" i="5"/>
  <c r="J203" i="5"/>
  <c r="I203" i="5"/>
  <c r="H203" i="5"/>
  <c r="G203" i="5"/>
  <c r="F203" i="5"/>
  <c r="N200" i="5"/>
  <c r="M200" i="5"/>
  <c r="L200" i="5"/>
  <c r="K200" i="5"/>
  <c r="J200" i="5"/>
  <c r="I200" i="5"/>
  <c r="H200" i="5"/>
  <c r="G200" i="5"/>
  <c r="F200" i="5"/>
  <c r="N197" i="5"/>
  <c r="M197" i="5"/>
  <c r="L197" i="5"/>
  <c r="K197" i="5"/>
  <c r="J197" i="5"/>
  <c r="I197" i="5"/>
  <c r="H197" i="5"/>
  <c r="G197" i="5"/>
  <c r="F197" i="5"/>
  <c r="N194" i="5"/>
  <c r="M194" i="5"/>
  <c r="L194" i="5"/>
  <c r="K194" i="5"/>
  <c r="J194" i="5"/>
  <c r="I194" i="5"/>
  <c r="H194" i="5"/>
  <c r="G194" i="5"/>
  <c r="F194" i="5"/>
  <c r="N191" i="5"/>
  <c r="M191" i="5"/>
  <c r="L191" i="5"/>
  <c r="K191" i="5"/>
  <c r="J191" i="5"/>
  <c r="I191" i="5"/>
  <c r="H191" i="5"/>
  <c r="G191" i="5"/>
  <c r="F191" i="5"/>
  <c r="N188" i="5"/>
  <c r="M188" i="5"/>
  <c r="L188" i="5"/>
  <c r="K188" i="5"/>
  <c r="J188" i="5"/>
  <c r="I188" i="5"/>
  <c r="H188" i="5"/>
  <c r="G188" i="5"/>
  <c r="F188" i="5"/>
  <c r="N185" i="5"/>
  <c r="M185" i="5"/>
  <c r="L185" i="5"/>
  <c r="K185" i="5"/>
  <c r="J185" i="5"/>
  <c r="I185" i="5"/>
  <c r="H185" i="5"/>
  <c r="G185" i="5"/>
  <c r="F185" i="5"/>
  <c r="N174" i="5"/>
  <c r="M174" i="5"/>
  <c r="L174" i="5"/>
  <c r="K174" i="5"/>
  <c r="J174" i="5"/>
  <c r="I174" i="5"/>
  <c r="H174" i="5"/>
  <c r="G174" i="5"/>
  <c r="F174" i="5"/>
  <c r="N171" i="5"/>
  <c r="M171" i="5"/>
  <c r="L171" i="5"/>
  <c r="K171" i="5"/>
  <c r="J171" i="5"/>
  <c r="I171" i="5"/>
  <c r="H171" i="5"/>
  <c r="G171" i="5"/>
  <c r="F171" i="5"/>
  <c r="N168" i="5"/>
  <c r="M168" i="5"/>
  <c r="L168" i="5"/>
  <c r="K168" i="5"/>
  <c r="J168" i="5"/>
  <c r="I168" i="5"/>
  <c r="H168" i="5"/>
  <c r="G168" i="5"/>
  <c r="F168" i="5"/>
  <c r="N156" i="5"/>
  <c r="M156" i="5"/>
  <c r="L156" i="5"/>
  <c r="K156" i="5"/>
  <c r="J156" i="5"/>
  <c r="I156" i="5"/>
  <c r="H156" i="5"/>
  <c r="G156" i="5"/>
  <c r="F156" i="5"/>
  <c r="N153" i="5"/>
  <c r="M153" i="5"/>
  <c r="L153" i="5"/>
  <c r="K153" i="5"/>
  <c r="J153" i="5"/>
  <c r="I153" i="5"/>
  <c r="H153" i="5"/>
  <c r="G153" i="5"/>
  <c r="F153" i="5"/>
  <c r="N150" i="5"/>
  <c r="M150" i="5"/>
  <c r="L150" i="5"/>
  <c r="K150" i="5"/>
  <c r="J150" i="5"/>
  <c r="I150" i="5"/>
  <c r="H150" i="5"/>
  <c r="G150" i="5"/>
  <c r="F150" i="5"/>
  <c r="N147" i="5"/>
  <c r="M147" i="5"/>
  <c r="L147" i="5"/>
  <c r="K147" i="5"/>
  <c r="J147" i="5"/>
  <c r="I147" i="5"/>
  <c r="H147" i="5"/>
  <c r="G147" i="5"/>
  <c r="F147" i="5"/>
  <c r="N144" i="5"/>
  <c r="M144" i="5"/>
  <c r="L144" i="5"/>
  <c r="K144" i="5"/>
  <c r="J144" i="5"/>
  <c r="I144" i="5"/>
  <c r="H144" i="5"/>
  <c r="G144" i="5"/>
  <c r="F144" i="5"/>
  <c r="N141" i="5"/>
  <c r="M141" i="5"/>
  <c r="L141" i="5"/>
  <c r="K141" i="5"/>
  <c r="J141" i="5"/>
  <c r="I141" i="5"/>
  <c r="H141" i="5"/>
  <c r="G141" i="5"/>
  <c r="F141" i="5"/>
  <c r="N138" i="5"/>
  <c r="M138" i="5"/>
  <c r="L138" i="5"/>
  <c r="K138" i="5"/>
  <c r="J138" i="5"/>
  <c r="I138" i="5"/>
  <c r="H138" i="5"/>
  <c r="G138" i="5"/>
  <c r="F138" i="5"/>
  <c r="N135" i="5"/>
  <c r="M135" i="5"/>
  <c r="L135" i="5"/>
  <c r="K135" i="5"/>
  <c r="J135" i="5"/>
  <c r="I135" i="5"/>
  <c r="H135" i="5"/>
  <c r="G135" i="5"/>
  <c r="F135" i="5"/>
  <c r="N132" i="5"/>
  <c r="M132" i="5"/>
  <c r="L132" i="5"/>
  <c r="K132" i="5"/>
  <c r="J132" i="5"/>
  <c r="I132" i="5"/>
  <c r="H132" i="5"/>
  <c r="G132" i="5"/>
  <c r="F132" i="5"/>
  <c r="N129" i="5"/>
  <c r="M129" i="5"/>
  <c r="L129" i="5"/>
  <c r="K129" i="5"/>
  <c r="J129" i="5"/>
  <c r="I129" i="5"/>
  <c r="H129" i="5"/>
  <c r="G129" i="5"/>
  <c r="F129" i="5"/>
  <c r="N126" i="5"/>
  <c r="M126" i="5"/>
  <c r="L126" i="5"/>
  <c r="K126" i="5"/>
  <c r="J126" i="5"/>
  <c r="I126" i="5"/>
  <c r="H126" i="5"/>
  <c r="G126" i="5"/>
  <c r="F126" i="5"/>
  <c r="N115" i="5"/>
  <c r="M115" i="5"/>
  <c r="L115" i="5"/>
  <c r="K115" i="5"/>
  <c r="J115" i="5"/>
  <c r="I115" i="5"/>
  <c r="H115" i="5"/>
  <c r="G115" i="5"/>
  <c r="F115" i="5"/>
  <c r="N112" i="5"/>
  <c r="M112" i="5"/>
  <c r="L112" i="5"/>
  <c r="K112" i="5"/>
  <c r="J112" i="5"/>
  <c r="I112" i="5"/>
  <c r="H112" i="5"/>
  <c r="G112" i="5"/>
  <c r="F112" i="5"/>
  <c r="N109" i="5"/>
  <c r="M109" i="5"/>
  <c r="L109" i="5"/>
  <c r="K109" i="5"/>
  <c r="J109" i="5"/>
  <c r="I109" i="5"/>
  <c r="H109" i="5"/>
  <c r="G109" i="5"/>
  <c r="F109" i="5"/>
  <c r="N106" i="5"/>
  <c r="M106" i="5"/>
  <c r="L106" i="5"/>
  <c r="K106" i="5"/>
  <c r="J106" i="5"/>
  <c r="I106" i="5"/>
  <c r="H106" i="5"/>
  <c r="G106" i="5"/>
  <c r="F106" i="5"/>
  <c r="N103" i="5"/>
  <c r="M103" i="5"/>
  <c r="L103" i="5"/>
  <c r="K103" i="5"/>
  <c r="J103" i="5"/>
  <c r="I103" i="5"/>
  <c r="H103" i="5"/>
  <c r="G103" i="5"/>
  <c r="F103" i="5"/>
  <c r="N94" i="5"/>
  <c r="M94" i="5"/>
  <c r="L94" i="5"/>
  <c r="K94" i="5"/>
  <c r="J94" i="5"/>
  <c r="I94" i="5"/>
  <c r="H94" i="5"/>
  <c r="G94" i="5"/>
  <c r="F94" i="5"/>
  <c r="N91" i="5"/>
  <c r="M91" i="5"/>
  <c r="L91" i="5"/>
  <c r="K91" i="5"/>
  <c r="J91" i="5"/>
  <c r="I91" i="5"/>
  <c r="H91" i="5"/>
  <c r="G91" i="5"/>
  <c r="F91" i="5"/>
  <c r="N88" i="5"/>
  <c r="M88" i="5"/>
  <c r="L88" i="5"/>
  <c r="K88" i="5"/>
  <c r="J88" i="5"/>
  <c r="I88" i="5"/>
  <c r="H88" i="5"/>
  <c r="G88" i="5"/>
  <c r="F88" i="5"/>
  <c r="N85" i="5"/>
  <c r="M85" i="5"/>
  <c r="L85" i="5"/>
  <c r="K85" i="5"/>
  <c r="J85" i="5"/>
  <c r="I85" i="5"/>
  <c r="H85" i="5"/>
  <c r="G85" i="5"/>
  <c r="F85" i="5"/>
  <c r="N82" i="5"/>
  <c r="M82" i="5"/>
  <c r="L82" i="5"/>
  <c r="K82" i="5"/>
  <c r="J82" i="5"/>
  <c r="I82" i="5"/>
  <c r="H82" i="5"/>
  <c r="G82" i="5"/>
  <c r="F82" i="5"/>
  <c r="N79" i="5"/>
  <c r="M79" i="5"/>
  <c r="L79" i="5"/>
  <c r="K79" i="5"/>
  <c r="J79" i="5"/>
  <c r="I79" i="5"/>
  <c r="H79" i="5"/>
  <c r="G79" i="5"/>
  <c r="F79" i="5"/>
  <c r="N76" i="5"/>
  <c r="M76" i="5"/>
  <c r="L76" i="5"/>
  <c r="K76" i="5"/>
  <c r="J76" i="5"/>
  <c r="I76" i="5"/>
  <c r="H76" i="5"/>
  <c r="G76" i="5"/>
  <c r="F76" i="5"/>
  <c r="N73" i="5"/>
  <c r="M73" i="5"/>
  <c r="L73" i="5"/>
  <c r="K73" i="5"/>
  <c r="J73" i="5"/>
  <c r="I73" i="5"/>
  <c r="H73" i="5"/>
  <c r="G73" i="5"/>
  <c r="F73" i="5"/>
  <c r="N70" i="5"/>
  <c r="M70" i="5"/>
  <c r="L70" i="5"/>
  <c r="K70" i="5"/>
  <c r="J70" i="5"/>
  <c r="I70" i="5"/>
  <c r="H70" i="5"/>
  <c r="G70" i="5"/>
  <c r="F70" i="5"/>
  <c r="N67" i="5"/>
  <c r="M67" i="5"/>
  <c r="L67" i="5"/>
  <c r="K67" i="5"/>
  <c r="J67" i="5"/>
  <c r="I67" i="5"/>
  <c r="H67" i="5"/>
  <c r="G67" i="5"/>
  <c r="F67" i="5"/>
  <c r="N50" i="5"/>
  <c r="M50" i="5"/>
  <c r="L50" i="5"/>
  <c r="K50" i="5"/>
  <c r="J50" i="5"/>
  <c r="I50" i="5"/>
  <c r="H50" i="5"/>
  <c r="G50" i="5"/>
  <c r="F50" i="5"/>
  <c r="N47" i="5"/>
  <c r="M47" i="5"/>
  <c r="L47" i="5"/>
  <c r="K47" i="5"/>
  <c r="J47" i="5"/>
  <c r="I47" i="5"/>
  <c r="H47" i="5"/>
  <c r="G47" i="5"/>
  <c r="F47" i="5"/>
  <c r="N44" i="5"/>
  <c r="M44" i="5"/>
  <c r="L44" i="5"/>
  <c r="K44" i="5"/>
  <c r="J44" i="5"/>
  <c r="I44" i="5"/>
  <c r="H44" i="5"/>
  <c r="G44" i="5"/>
  <c r="F44" i="5"/>
  <c r="N41" i="5"/>
  <c r="M41" i="5"/>
  <c r="L41" i="5"/>
  <c r="K41" i="5"/>
  <c r="J41" i="5"/>
  <c r="I41" i="5"/>
  <c r="H41" i="5"/>
  <c r="G41" i="5"/>
  <c r="F41" i="5"/>
  <c r="N38" i="5"/>
  <c r="M38" i="5"/>
  <c r="L38" i="5"/>
  <c r="K38" i="5"/>
  <c r="J38" i="5"/>
  <c r="I38" i="5"/>
  <c r="H38" i="5"/>
  <c r="G38" i="5"/>
  <c r="F38" i="5"/>
  <c r="N35" i="5"/>
  <c r="M35" i="5"/>
  <c r="L35" i="5"/>
  <c r="K35" i="5"/>
  <c r="I35" i="5"/>
  <c r="G35" i="5"/>
  <c r="F35" i="5"/>
  <c r="N32" i="5"/>
  <c r="M32" i="5"/>
  <c r="L32" i="5"/>
  <c r="K32" i="5"/>
  <c r="J32" i="5"/>
  <c r="I32" i="5"/>
  <c r="H32" i="5"/>
  <c r="G32" i="5"/>
  <c r="F32" i="5"/>
  <c r="N29" i="5"/>
  <c r="M29" i="5"/>
  <c r="L29" i="5"/>
  <c r="K29" i="5"/>
  <c r="J29" i="5"/>
  <c r="I29" i="5"/>
  <c r="H29" i="5"/>
  <c r="G29" i="5"/>
  <c r="F29" i="5"/>
  <c r="N26" i="5"/>
  <c r="R233" i="5"/>
  <c r="Q233" i="5"/>
  <c r="P233" i="5"/>
  <c r="R230" i="5"/>
  <c r="Q230" i="5"/>
  <c r="P230" i="5"/>
  <c r="R227" i="5"/>
  <c r="Q227" i="5"/>
  <c r="P227" i="5"/>
  <c r="R224" i="5"/>
  <c r="Q224" i="5"/>
  <c r="P224" i="5"/>
  <c r="R221" i="5"/>
  <c r="Q221" i="5"/>
  <c r="P221" i="5"/>
  <c r="R218" i="5"/>
  <c r="Q218" i="5"/>
  <c r="P218" i="5"/>
  <c r="R215" i="5"/>
  <c r="Q215" i="5"/>
  <c r="P215" i="5"/>
  <c r="R212" i="5"/>
  <c r="Q212" i="5"/>
  <c r="P212" i="5"/>
  <c r="R209" i="5"/>
  <c r="Q209" i="5"/>
  <c r="P209" i="5"/>
  <c r="R206" i="5"/>
  <c r="Q206" i="5"/>
  <c r="P206" i="5"/>
  <c r="R203" i="5"/>
  <c r="Q203" i="5"/>
  <c r="P203" i="5"/>
  <c r="R200" i="5"/>
  <c r="Q200" i="5"/>
  <c r="P200" i="5"/>
  <c r="R197" i="5"/>
  <c r="Q197" i="5"/>
  <c r="P197" i="5"/>
  <c r="R194" i="5"/>
  <c r="Q194" i="5"/>
  <c r="P194" i="5"/>
  <c r="R191" i="5"/>
  <c r="Q191" i="5"/>
  <c r="P191" i="5"/>
  <c r="R188" i="5"/>
  <c r="Q188" i="5"/>
  <c r="P188" i="5"/>
  <c r="R185" i="5"/>
  <c r="Q185" i="5"/>
  <c r="P185" i="5"/>
  <c r="R174" i="5"/>
  <c r="Q174" i="5"/>
  <c r="P174" i="5"/>
  <c r="R171" i="5"/>
  <c r="Q171" i="5"/>
  <c r="P171" i="5"/>
  <c r="R168" i="5"/>
  <c r="Q168" i="5"/>
  <c r="P168" i="5"/>
  <c r="R156" i="5"/>
  <c r="Q156" i="5"/>
  <c r="P156" i="5"/>
  <c r="R153" i="5"/>
  <c r="Q153" i="5"/>
  <c r="P153" i="5"/>
  <c r="R150" i="5"/>
  <c r="Q150" i="5"/>
  <c r="P150" i="5"/>
  <c r="R147" i="5"/>
  <c r="Q147" i="5"/>
  <c r="P147" i="5"/>
  <c r="R144" i="5"/>
  <c r="P144" i="5"/>
  <c r="R141" i="5"/>
  <c r="Q141" i="5"/>
  <c r="P141" i="5"/>
  <c r="R138" i="5"/>
  <c r="Q138" i="5"/>
  <c r="P138" i="5"/>
  <c r="R135" i="5"/>
  <c r="Q135" i="5"/>
  <c r="P135" i="5"/>
  <c r="R132" i="5"/>
  <c r="Q132" i="5"/>
  <c r="P132" i="5"/>
  <c r="R129" i="5"/>
  <c r="Q129" i="5"/>
  <c r="P129" i="5"/>
  <c r="R126" i="5"/>
  <c r="Q126" i="5"/>
  <c r="P126" i="5"/>
  <c r="R115" i="5"/>
  <c r="Q115" i="5"/>
  <c r="P115" i="5"/>
  <c r="Q112" i="5"/>
  <c r="P112" i="5"/>
  <c r="R109" i="5"/>
  <c r="Q109" i="5"/>
  <c r="P109" i="5"/>
  <c r="R106" i="5"/>
  <c r="Q106" i="5"/>
  <c r="P106" i="5"/>
  <c r="R103" i="5"/>
  <c r="Q103" i="5"/>
  <c r="P103" i="5"/>
  <c r="R99" i="5"/>
  <c r="Q99" i="5"/>
  <c r="P99" i="5"/>
  <c r="R98" i="5"/>
  <c r="Q98" i="5"/>
  <c r="P98" i="5"/>
  <c r="R91" i="5"/>
  <c r="Q91" i="5"/>
  <c r="P91" i="5"/>
  <c r="R88" i="5"/>
  <c r="Q88" i="5"/>
  <c r="P88" i="5"/>
  <c r="R85" i="5"/>
  <c r="Q85" i="5"/>
  <c r="P85" i="5"/>
  <c r="R82" i="5"/>
  <c r="Q82" i="5"/>
  <c r="P82" i="5"/>
  <c r="R79" i="5"/>
  <c r="Q79" i="5"/>
  <c r="P79" i="5"/>
  <c r="R76" i="5"/>
  <c r="Q76" i="5"/>
  <c r="P76" i="5"/>
  <c r="R73" i="5"/>
  <c r="Q73" i="5"/>
  <c r="P73" i="5"/>
  <c r="R70" i="5"/>
  <c r="Q70" i="5"/>
  <c r="P70" i="5"/>
  <c r="R67" i="5"/>
  <c r="Q67" i="5"/>
  <c r="P67" i="5"/>
  <c r="R50" i="5"/>
  <c r="Q50" i="5"/>
  <c r="P50" i="5"/>
  <c r="R47" i="5"/>
  <c r="Q47" i="5"/>
  <c r="P47" i="5"/>
  <c r="R44" i="5"/>
  <c r="Q44" i="5"/>
  <c r="P44" i="5"/>
  <c r="R41" i="5"/>
  <c r="Q41" i="5"/>
  <c r="P41" i="5"/>
  <c r="R38" i="5"/>
  <c r="Q38" i="5"/>
  <c r="P38" i="5"/>
  <c r="R35" i="5"/>
  <c r="Q35" i="5"/>
  <c r="P35" i="5"/>
  <c r="R32" i="5"/>
  <c r="Q32" i="5"/>
  <c r="P32" i="5"/>
  <c r="R29" i="5"/>
  <c r="Q29" i="5"/>
  <c r="P29" i="5"/>
  <c r="R26" i="5"/>
  <c r="Q26" i="5"/>
  <c r="P26" i="5"/>
  <c r="R23" i="5"/>
  <c r="Q23" i="5"/>
  <c r="P23" i="5"/>
  <c r="R20" i="5"/>
  <c r="Q20" i="5"/>
  <c r="P20" i="5"/>
  <c r="Q14" i="5"/>
  <c r="R14" i="5"/>
  <c r="P14" i="5"/>
  <c r="M14" i="5"/>
  <c r="N14" i="5"/>
  <c r="R10" i="5"/>
  <c r="Q10" i="5"/>
  <c r="P10" i="5"/>
  <c r="R9" i="5"/>
  <c r="Q9" i="5"/>
  <c r="P9" i="5"/>
  <c r="E250" i="5"/>
  <c r="D250" i="5"/>
  <c r="C250" i="5"/>
  <c r="E247" i="5"/>
  <c r="D247" i="5"/>
  <c r="C247" i="5"/>
  <c r="E244" i="5"/>
  <c r="D244" i="5"/>
  <c r="C244" i="5"/>
  <c r="E236" i="5"/>
  <c r="D236" i="5"/>
  <c r="C236" i="5"/>
  <c r="E233" i="5"/>
  <c r="E230" i="5"/>
  <c r="D230" i="5"/>
  <c r="C230" i="5"/>
  <c r="E227" i="5"/>
  <c r="D227" i="5"/>
  <c r="C227" i="5"/>
  <c r="E224" i="5"/>
  <c r="D224" i="5"/>
  <c r="C224" i="5"/>
  <c r="E221" i="5"/>
  <c r="D221" i="5"/>
  <c r="C221" i="5"/>
  <c r="E218" i="5"/>
  <c r="D218" i="5"/>
  <c r="C218" i="5"/>
  <c r="E215" i="5"/>
  <c r="D215" i="5"/>
  <c r="C215" i="5"/>
  <c r="E212" i="5"/>
  <c r="D212" i="5"/>
  <c r="C212" i="5"/>
  <c r="E209" i="5"/>
  <c r="D209" i="5"/>
  <c r="C209" i="5"/>
  <c r="E206" i="5"/>
  <c r="D206" i="5"/>
  <c r="C206" i="5"/>
  <c r="E203" i="5"/>
  <c r="D203" i="5"/>
  <c r="C203" i="5"/>
  <c r="E200" i="5"/>
  <c r="D200" i="5"/>
  <c r="C200" i="5"/>
  <c r="E197" i="5"/>
  <c r="D197" i="5"/>
  <c r="C197" i="5"/>
  <c r="E194" i="5"/>
  <c r="D194" i="5"/>
  <c r="C194" i="5"/>
  <c r="E191" i="5"/>
  <c r="D191" i="5"/>
  <c r="C191" i="5"/>
  <c r="E188" i="5"/>
  <c r="D188" i="5"/>
  <c r="C188" i="5"/>
  <c r="E185" i="5"/>
  <c r="D185" i="5"/>
  <c r="C185" i="5"/>
  <c r="O176" i="5"/>
  <c r="E159" i="5"/>
  <c r="D159" i="5"/>
  <c r="C159" i="5"/>
  <c r="E156" i="5"/>
  <c r="D156" i="5"/>
  <c r="C156" i="5"/>
  <c r="E153" i="5"/>
  <c r="D153" i="5"/>
  <c r="C153" i="5"/>
  <c r="E150" i="5"/>
  <c r="D150" i="5"/>
  <c r="C150" i="5"/>
  <c r="E147" i="5"/>
  <c r="D147" i="5"/>
  <c r="C147" i="5"/>
  <c r="E144" i="5"/>
  <c r="D144" i="5"/>
  <c r="C144" i="5"/>
  <c r="E141" i="5"/>
  <c r="D141" i="5"/>
  <c r="C141" i="5"/>
  <c r="E138" i="5"/>
  <c r="D138" i="5"/>
  <c r="C138" i="5"/>
  <c r="E135" i="5"/>
  <c r="D135" i="5"/>
  <c r="C135" i="5"/>
  <c r="E132" i="5"/>
  <c r="D132" i="5"/>
  <c r="C132" i="5"/>
  <c r="E129" i="5"/>
  <c r="D129" i="5"/>
  <c r="C129" i="5"/>
  <c r="E126" i="5"/>
  <c r="D126" i="5"/>
  <c r="E118" i="5"/>
  <c r="D118" i="5"/>
  <c r="C118" i="5"/>
  <c r="E115" i="5"/>
  <c r="D115" i="5"/>
  <c r="E112" i="5"/>
  <c r="D112" i="5"/>
  <c r="C112" i="5"/>
  <c r="E109" i="5"/>
  <c r="C109" i="5"/>
  <c r="E106" i="5"/>
  <c r="D106" i="5"/>
  <c r="C106" i="5"/>
  <c r="E103" i="5"/>
  <c r="D103" i="5"/>
  <c r="C103" i="5"/>
  <c r="E99" i="5"/>
  <c r="E258" i="5" s="1"/>
  <c r="D99" i="5"/>
  <c r="D258" i="5" s="1"/>
  <c r="C99" i="5"/>
  <c r="C258" i="5" s="1"/>
  <c r="E98" i="5"/>
  <c r="E257" i="5" s="1"/>
  <c r="D98" i="5"/>
  <c r="C98" i="5"/>
  <c r="C257" i="5" s="1"/>
  <c r="E94" i="5"/>
  <c r="D94" i="5"/>
  <c r="C94" i="5"/>
  <c r="E91" i="5"/>
  <c r="D91" i="5"/>
  <c r="C91" i="5"/>
  <c r="E88" i="5"/>
  <c r="D88" i="5"/>
  <c r="C88" i="5"/>
  <c r="E85" i="5"/>
  <c r="D85" i="5"/>
  <c r="C85" i="5"/>
  <c r="E82" i="5"/>
  <c r="D82" i="5"/>
  <c r="C82" i="5"/>
  <c r="E79" i="5"/>
  <c r="D79" i="5"/>
  <c r="C79" i="5"/>
  <c r="E76" i="5"/>
  <c r="D76" i="5"/>
  <c r="C76" i="5"/>
  <c r="E73" i="5"/>
  <c r="D73" i="5"/>
  <c r="C73" i="5"/>
  <c r="E70" i="5"/>
  <c r="D70" i="5"/>
  <c r="C70" i="5"/>
  <c r="E67" i="5"/>
  <c r="D67" i="5"/>
  <c r="C67" i="5"/>
  <c r="E56" i="5"/>
  <c r="D56" i="5"/>
  <c r="C56" i="5"/>
  <c r="E53" i="5"/>
  <c r="D53" i="5"/>
  <c r="C53" i="5"/>
  <c r="E50" i="5"/>
  <c r="D50" i="5"/>
  <c r="C50" i="5"/>
  <c r="E47" i="5"/>
  <c r="D47" i="5"/>
  <c r="C47" i="5"/>
  <c r="E44" i="5"/>
  <c r="D44" i="5"/>
  <c r="C44" i="5"/>
  <c r="E41" i="5"/>
  <c r="D41" i="5"/>
  <c r="C41" i="5"/>
  <c r="E38" i="5"/>
  <c r="D38" i="5"/>
  <c r="C38" i="5"/>
  <c r="E35" i="5"/>
  <c r="D35" i="5"/>
  <c r="C35" i="5"/>
  <c r="E32" i="5"/>
  <c r="D32" i="5"/>
  <c r="C32" i="5"/>
  <c r="E29" i="5"/>
  <c r="D29" i="5"/>
  <c r="C29" i="5"/>
  <c r="E26" i="5"/>
  <c r="D26" i="5"/>
  <c r="C26" i="5"/>
  <c r="E23" i="5"/>
  <c r="D23" i="5"/>
  <c r="C23" i="5"/>
  <c r="E20" i="5"/>
  <c r="D20" i="5"/>
  <c r="C20" i="5"/>
  <c r="F26" i="5"/>
  <c r="G26" i="5"/>
  <c r="H26" i="5"/>
  <c r="I26" i="5"/>
  <c r="J26" i="5"/>
  <c r="K26" i="5"/>
  <c r="L26" i="5"/>
  <c r="M26" i="5"/>
  <c r="F23" i="5"/>
  <c r="G23" i="5"/>
  <c r="H23" i="5"/>
  <c r="I23" i="5"/>
  <c r="J23" i="5"/>
  <c r="K23" i="5"/>
  <c r="L23" i="5"/>
  <c r="M23" i="5"/>
  <c r="N23" i="5"/>
  <c r="R11" i="5" l="1"/>
  <c r="Q11" i="5"/>
  <c r="C259" i="5"/>
  <c r="P100" i="5"/>
  <c r="E259" i="5"/>
  <c r="Q100" i="5"/>
  <c r="D100" i="5"/>
  <c r="D257" i="5"/>
  <c r="D259" i="5" s="1"/>
  <c r="R100" i="5"/>
  <c r="C100" i="5"/>
  <c r="E100" i="5"/>
  <c r="Q250" i="5" l="1"/>
  <c r="Q160" i="5" l="1"/>
  <c r="R160" i="5"/>
  <c r="Q161" i="5"/>
  <c r="R161" i="5"/>
  <c r="Q163" i="5"/>
  <c r="R163" i="5"/>
  <c r="Q164" i="5"/>
  <c r="R164" i="5"/>
  <c r="P163" i="5"/>
  <c r="P164" i="5"/>
  <c r="P160" i="5"/>
  <c r="P161" i="5"/>
  <c r="P162" i="5" l="1"/>
  <c r="R165" i="5"/>
  <c r="R162" i="5"/>
  <c r="Q165" i="5"/>
  <c r="Q162" i="5"/>
  <c r="P165" i="5"/>
  <c r="P94" i="5"/>
  <c r="O189" i="5" l="1"/>
  <c r="S248" i="5" l="1"/>
  <c r="O248" i="5"/>
  <c r="P95" i="5" l="1"/>
  <c r="P96" i="5"/>
  <c r="Q96" i="5"/>
  <c r="R96" i="5"/>
  <c r="Q95" i="5"/>
  <c r="R95" i="5"/>
  <c r="F99" i="5"/>
  <c r="G99" i="5"/>
  <c r="H99" i="5"/>
  <c r="I99" i="5"/>
  <c r="J99" i="5"/>
  <c r="K99" i="5"/>
  <c r="L99" i="5"/>
  <c r="M99" i="5"/>
  <c r="N99" i="5"/>
  <c r="F98" i="5"/>
  <c r="G98" i="5"/>
  <c r="H98" i="5"/>
  <c r="I98" i="5"/>
  <c r="J98" i="5"/>
  <c r="K98" i="5"/>
  <c r="L98" i="5"/>
  <c r="M98" i="5"/>
  <c r="N98" i="5"/>
  <c r="G96" i="5"/>
  <c r="H96" i="5"/>
  <c r="I96" i="5"/>
  <c r="J96" i="5"/>
  <c r="K96" i="5"/>
  <c r="L96" i="5"/>
  <c r="M96" i="5"/>
  <c r="N96" i="5"/>
  <c r="I95" i="5"/>
  <c r="J95" i="5"/>
  <c r="K95" i="5"/>
  <c r="L95" i="5"/>
  <c r="M95" i="5"/>
  <c r="N95" i="5"/>
  <c r="H95" i="5"/>
  <c r="F96" i="5"/>
  <c r="F95" i="5"/>
  <c r="F253" i="5" l="1"/>
  <c r="G253" i="5"/>
  <c r="H253" i="5"/>
  <c r="I253" i="5"/>
  <c r="J253" i="5"/>
  <c r="K253" i="5"/>
  <c r="L253" i="5"/>
  <c r="M253" i="5"/>
  <c r="N253" i="5"/>
  <c r="F160" i="5"/>
  <c r="H160" i="5"/>
  <c r="I160" i="5"/>
  <c r="J160" i="5"/>
  <c r="K160" i="5"/>
  <c r="L160" i="5"/>
  <c r="M160" i="5"/>
  <c r="N160" i="5"/>
  <c r="F161" i="5"/>
  <c r="G161" i="5"/>
  <c r="H161" i="5"/>
  <c r="I161" i="5"/>
  <c r="J161" i="5"/>
  <c r="K161" i="5"/>
  <c r="L161" i="5"/>
  <c r="M161" i="5"/>
  <c r="N161" i="5"/>
  <c r="O13" i="5"/>
  <c r="O12" i="5"/>
  <c r="O19" i="5"/>
  <c r="O18" i="5"/>
  <c r="E253" i="5"/>
  <c r="D253" i="5"/>
  <c r="C253" i="5"/>
  <c r="E59" i="5"/>
  <c r="D59" i="5"/>
  <c r="C59" i="5"/>
  <c r="R253" i="5" l="1"/>
  <c r="Q253" i="5"/>
  <c r="R250" i="5"/>
  <c r="R247" i="5"/>
  <c r="Q247" i="5"/>
  <c r="R244" i="5"/>
  <c r="Q244" i="5"/>
  <c r="R236" i="5"/>
  <c r="Q236" i="5"/>
  <c r="R177" i="5"/>
  <c r="Q177" i="5"/>
  <c r="R159" i="5"/>
  <c r="Q159" i="5"/>
  <c r="R118" i="5"/>
  <c r="Q118" i="5"/>
  <c r="Q97" i="5"/>
  <c r="R94" i="5"/>
  <c r="Q94" i="5"/>
  <c r="R59" i="5"/>
  <c r="Q59" i="5"/>
  <c r="R56" i="5"/>
  <c r="Q56" i="5"/>
  <c r="R53" i="5"/>
  <c r="Q53" i="5"/>
  <c r="R7" i="5"/>
  <c r="Q7" i="5"/>
  <c r="R6" i="5"/>
  <c r="Q6" i="5"/>
  <c r="R8" i="5" l="1"/>
  <c r="Q8" i="5"/>
  <c r="R97" i="5"/>
  <c r="O172" i="5" l="1"/>
  <c r="A237" i="5" l="1"/>
  <c r="O39" i="5" l="1"/>
  <c r="O40" i="5"/>
  <c r="O41" i="5" l="1"/>
  <c r="O249" i="5" l="1"/>
  <c r="O250" i="5" l="1"/>
  <c r="F163" i="5" l="1"/>
  <c r="G163" i="5"/>
  <c r="H163" i="5"/>
  <c r="I163" i="5"/>
  <c r="J163" i="5"/>
  <c r="K163" i="5"/>
  <c r="L163" i="5"/>
  <c r="M163" i="5"/>
  <c r="N163" i="5"/>
  <c r="F164" i="5"/>
  <c r="G164" i="5"/>
  <c r="H164" i="5"/>
  <c r="I164" i="5"/>
  <c r="J164" i="5"/>
  <c r="K164" i="5"/>
  <c r="L164" i="5"/>
  <c r="M164" i="5"/>
  <c r="N164" i="5"/>
  <c r="F9" i="5"/>
  <c r="G9" i="5"/>
  <c r="H9" i="5"/>
  <c r="I9" i="5"/>
  <c r="J9" i="5"/>
  <c r="K9" i="5"/>
  <c r="L9" i="5"/>
  <c r="M9" i="5"/>
  <c r="N9" i="5"/>
  <c r="F10" i="5"/>
  <c r="G10" i="5"/>
  <c r="H10" i="5"/>
  <c r="I10" i="5"/>
  <c r="J10" i="5"/>
  <c r="K10" i="5"/>
  <c r="L10" i="5"/>
  <c r="M10" i="5"/>
  <c r="N10" i="5"/>
  <c r="H6" i="5"/>
  <c r="I6" i="5"/>
  <c r="J6" i="5"/>
  <c r="K6" i="5"/>
  <c r="L6" i="5"/>
  <c r="M6" i="5"/>
  <c r="N6" i="5"/>
  <c r="P6" i="5"/>
  <c r="P254" i="5" s="1"/>
  <c r="F7" i="5"/>
  <c r="G7" i="5"/>
  <c r="H7" i="5"/>
  <c r="H255" i="5" s="1"/>
  <c r="I7" i="5"/>
  <c r="J7" i="5"/>
  <c r="K7" i="5"/>
  <c r="L7" i="5"/>
  <c r="M7" i="5"/>
  <c r="N7" i="5"/>
  <c r="P7" i="5"/>
  <c r="R254" i="5"/>
  <c r="R255" i="5"/>
  <c r="Q254" i="5" l="1"/>
  <c r="Q255" i="5"/>
  <c r="F254" i="5"/>
  <c r="P255" i="5"/>
  <c r="O102" i="5"/>
  <c r="O195" i="5"/>
  <c r="Q258" i="5" l="1"/>
  <c r="R258" i="5"/>
  <c r="O51" i="5" l="1"/>
  <c r="S243" i="5" l="1"/>
  <c r="S245" i="5"/>
  <c r="S246" i="5"/>
  <c r="S249" i="5"/>
  <c r="S251" i="5"/>
  <c r="S252" i="5"/>
  <c r="S242" i="5"/>
  <c r="S184" i="5"/>
  <c r="S186" i="5"/>
  <c r="S187" i="5"/>
  <c r="S189" i="5"/>
  <c r="S190" i="5"/>
  <c r="S192" i="5"/>
  <c r="S193" i="5"/>
  <c r="S195" i="5"/>
  <c r="S196" i="5"/>
  <c r="S198" i="5"/>
  <c r="S199" i="5"/>
  <c r="S201" i="5"/>
  <c r="S202" i="5"/>
  <c r="S204" i="5"/>
  <c r="S205" i="5"/>
  <c r="S207" i="5"/>
  <c r="S208" i="5"/>
  <c r="S210" i="5"/>
  <c r="S211" i="5"/>
  <c r="S213" i="5"/>
  <c r="S214" i="5"/>
  <c r="S216" i="5"/>
  <c r="S217" i="5"/>
  <c r="S219" i="5"/>
  <c r="S220" i="5"/>
  <c r="S222" i="5"/>
  <c r="S223" i="5"/>
  <c r="S225" i="5"/>
  <c r="S226" i="5"/>
  <c r="S228" i="5"/>
  <c r="S229" i="5"/>
  <c r="S231" i="5"/>
  <c r="S232" i="5"/>
  <c r="S234" i="5"/>
  <c r="S235" i="5"/>
  <c r="S183" i="5"/>
  <c r="S125" i="5"/>
  <c r="S127" i="5"/>
  <c r="S128" i="5"/>
  <c r="S130" i="5"/>
  <c r="S131" i="5"/>
  <c r="S133" i="5"/>
  <c r="S134" i="5"/>
  <c r="S136" i="5"/>
  <c r="S137" i="5"/>
  <c r="S139" i="5"/>
  <c r="S140" i="5"/>
  <c r="S142" i="5"/>
  <c r="S143" i="5"/>
  <c r="S145" i="5"/>
  <c r="S146" i="5"/>
  <c r="S148" i="5"/>
  <c r="S149" i="5"/>
  <c r="S151" i="5"/>
  <c r="S152" i="5"/>
  <c r="S154" i="5"/>
  <c r="S155" i="5"/>
  <c r="S157" i="5"/>
  <c r="S158" i="5"/>
  <c r="S166" i="5"/>
  <c r="S167" i="5"/>
  <c r="S169" i="5"/>
  <c r="S170" i="5"/>
  <c r="S172" i="5"/>
  <c r="S173" i="5"/>
  <c r="S175" i="5"/>
  <c r="S176" i="5"/>
  <c r="S124" i="5"/>
  <c r="S66" i="5"/>
  <c r="S68" i="5"/>
  <c r="S69" i="5"/>
  <c r="S71" i="5"/>
  <c r="S72" i="5"/>
  <c r="S74" i="5"/>
  <c r="S75" i="5"/>
  <c r="S77" i="5"/>
  <c r="S78" i="5"/>
  <c r="S80" i="5"/>
  <c r="S81" i="5"/>
  <c r="S83" i="5"/>
  <c r="S84" i="5"/>
  <c r="S86" i="5"/>
  <c r="S87" i="5"/>
  <c r="S89" i="5"/>
  <c r="S90" i="5"/>
  <c r="S92" i="5"/>
  <c r="S93" i="5"/>
  <c r="S101" i="5"/>
  <c r="S102" i="5"/>
  <c r="S104" i="5"/>
  <c r="S105" i="5"/>
  <c r="S107" i="5"/>
  <c r="S108" i="5"/>
  <c r="S110" i="5"/>
  <c r="S111" i="5"/>
  <c r="S113" i="5"/>
  <c r="S114" i="5"/>
  <c r="S116" i="5"/>
  <c r="S117" i="5"/>
  <c r="S65" i="5"/>
  <c r="S12" i="5"/>
  <c r="S13" i="5"/>
  <c r="S18" i="5"/>
  <c r="S19" i="5"/>
  <c r="S21" i="5"/>
  <c r="S22" i="5"/>
  <c r="S24" i="5"/>
  <c r="S25" i="5"/>
  <c r="S27" i="5"/>
  <c r="S28" i="5"/>
  <c r="S30" i="5"/>
  <c r="S31" i="5"/>
  <c r="S33" i="5"/>
  <c r="S34" i="5"/>
  <c r="S36" i="5"/>
  <c r="S37" i="5"/>
  <c r="S39" i="5"/>
  <c r="S40" i="5"/>
  <c r="S42" i="5"/>
  <c r="S43" i="5"/>
  <c r="S45" i="5"/>
  <c r="S46" i="5"/>
  <c r="S48" i="5"/>
  <c r="S49" i="5"/>
  <c r="S51" i="5"/>
  <c r="S52" i="5"/>
  <c r="S54" i="5"/>
  <c r="S55" i="5"/>
  <c r="S57" i="5"/>
  <c r="S58" i="5"/>
  <c r="S164" i="5" l="1"/>
  <c r="S98" i="5"/>
  <c r="S99" i="5"/>
  <c r="S163" i="5"/>
  <c r="O21" i="5" l="1"/>
  <c r="O22" i="5"/>
  <c r="O24" i="5"/>
  <c r="O25" i="5"/>
  <c r="O27" i="5"/>
  <c r="O28" i="5"/>
  <c r="O30" i="5"/>
  <c r="O31" i="5"/>
  <c r="O33" i="5"/>
  <c r="O34" i="5"/>
  <c r="O36" i="5"/>
  <c r="O37" i="5"/>
  <c r="O42" i="5"/>
  <c r="O43" i="5"/>
  <c r="O45" i="5"/>
  <c r="O46" i="5"/>
  <c r="O48" i="5"/>
  <c r="O49" i="5"/>
  <c r="O52" i="5"/>
  <c r="O54" i="5"/>
  <c r="O55" i="5"/>
  <c r="O57" i="5"/>
  <c r="O58" i="5"/>
  <c r="O251" i="5"/>
  <c r="O252" i="5"/>
  <c r="O246" i="5"/>
  <c r="O245" i="5"/>
  <c r="O243" i="5"/>
  <c r="O242" i="5"/>
  <c r="O190" i="5"/>
  <c r="O191" i="5" s="1"/>
  <c r="O192" i="5"/>
  <c r="O193" i="5"/>
  <c r="O198" i="5"/>
  <c r="O199" i="5"/>
  <c r="O201" i="5"/>
  <c r="O202" i="5"/>
  <c r="O204" i="5"/>
  <c r="O205" i="5"/>
  <c r="O207" i="5"/>
  <c r="O208" i="5"/>
  <c r="O210" i="5"/>
  <c r="O211" i="5"/>
  <c r="O213" i="5"/>
  <c r="O214" i="5"/>
  <c r="O216" i="5"/>
  <c r="O217" i="5"/>
  <c r="O219" i="5"/>
  <c r="O220" i="5"/>
  <c r="O222" i="5"/>
  <c r="O223" i="5"/>
  <c r="O225" i="5"/>
  <c r="O226" i="5"/>
  <c r="O228" i="5"/>
  <c r="O229" i="5"/>
  <c r="O231" i="5"/>
  <c r="O232" i="5"/>
  <c r="O234" i="5"/>
  <c r="O235" i="5"/>
  <c r="O187" i="5"/>
  <c r="O186" i="5"/>
  <c r="O184" i="5"/>
  <c r="O183" i="5"/>
  <c r="O130" i="5"/>
  <c r="O131" i="5"/>
  <c r="O133" i="5"/>
  <c r="O134" i="5"/>
  <c r="O136" i="5"/>
  <c r="O137" i="5"/>
  <c r="O139" i="5"/>
  <c r="O140" i="5"/>
  <c r="O142" i="5"/>
  <c r="O143" i="5"/>
  <c r="O145" i="5"/>
  <c r="O146" i="5"/>
  <c r="O148" i="5"/>
  <c r="O149" i="5"/>
  <c r="O151" i="5"/>
  <c r="O152" i="5"/>
  <c r="O154" i="5"/>
  <c r="O155" i="5"/>
  <c r="O157" i="5"/>
  <c r="O158" i="5"/>
  <c r="O166" i="5"/>
  <c r="O167" i="5"/>
  <c r="O169" i="5"/>
  <c r="O170" i="5"/>
  <c r="O173" i="5"/>
  <c r="O175" i="5"/>
  <c r="O128" i="5"/>
  <c r="O127" i="5"/>
  <c r="O125" i="5"/>
  <c r="O124" i="5"/>
  <c r="O71" i="5"/>
  <c r="O72" i="5"/>
  <c r="O74" i="5"/>
  <c r="O75" i="5"/>
  <c r="O77" i="5"/>
  <c r="O78" i="5"/>
  <c r="O80" i="5"/>
  <c r="O81" i="5"/>
  <c r="O83" i="5"/>
  <c r="O84" i="5"/>
  <c r="O86" i="5"/>
  <c r="O87" i="5"/>
  <c r="O89" i="5"/>
  <c r="O90" i="5"/>
  <c r="O92" i="5"/>
  <c r="O93" i="5"/>
  <c r="O101" i="5"/>
  <c r="O104" i="5"/>
  <c r="O105" i="5"/>
  <c r="O107" i="5"/>
  <c r="O108" i="5"/>
  <c r="O110" i="5"/>
  <c r="O111" i="5"/>
  <c r="O113" i="5"/>
  <c r="O114" i="5"/>
  <c r="O116" i="5"/>
  <c r="O117" i="5"/>
  <c r="O69" i="5"/>
  <c r="O68" i="5"/>
  <c r="O66" i="5"/>
  <c r="O65" i="5"/>
  <c r="N236" i="5"/>
  <c r="N177" i="5"/>
  <c r="N159" i="5"/>
  <c r="N118" i="5"/>
  <c r="N59" i="5"/>
  <c r="N56" i="5"/>
  <c r="N53" i="5"/>
  <c r="N20" i="5"/>
  <c r="O160" i="5" l="1"/>
  <c r="O161" i="5"/>
  <c r="O99" i="5"/>
  <c r="O185" i="5"/>
  <c r="O9" i="5"/>
  <c r="O164" i="5"/>
  <c r="O96" i="5"/>
  <c r="O95" i="5"/>
  <c r="O98" i="5"/>
  <c r="O7" i="5"/>
  <c r="O6" i="5"/>
  <c r="O10" i="5"/>
  <c r="O163" i="5"/>
  <c r="O244" i="5"/>
  <c r="N257" i="5"/>
  <c r="N258" i="5"/>
  <c r="N255" i="5"/>
  <c r="N162" i="5"/>
  <c r="N254" i="5"/>
  <c r="N165" i="5"/>
  <c r="O150" i="5"/>
  <c r="N100" i="5"/>
  <c r="N97" i="5"/>
  <c r="O82" i="5"/>
  <c r="O67" i="5"/>
  <c r="N8" i="5"/>
  <c r="O174" i="5"/>
  <c r="O138" i="5"/>
  <c r="O129" i="5"/>
  <c r="O115" i="5"/>
  <c r="O215" i="5"/>
  <c r="O203" i="5"/>
  <c r="O88" i="5"/>
  <c r="O79" i="5"/>
  <c r="O73" i="5"/>
  <c r="O70" i="5"/>
  <c r="O253" i="5"/>
  <c r="O247" i="5"/>
  <c r="O236" i="5"/>
  <c r="O233" i="5"/>
  <c r="O230" i="5"/>
  <c r="O227" i="5"/>
  <c r="O224" i="5"/>
  <c r="O221" i="5"/>
  <c r="O218" i="5"/>
  <c r="O212" i="5"/>
  <c r="O209" i="5"/>
  <c r="O206" i="5"/>
  <c r="O200" i="5"/>
  <c r="O197" i="5"/>
  <c r="O194" i="5"/>
  <c r="O188" i="5"/>
  <c r="O177" i="5"/>
  <c r="O171" i="5"/>
  <c r="O168" i="5"/>
  <c r="O159" i="5"/>
  <c r="O156" i="5"/>
  <c r="O153" i="5"/>
  <c r="O147" i="5"/>
  <c r="O144" i="5"/>
  <c r="O141" i="5"/>
  <c r="O135" i="5"/>
  <c r="O132" i="5"/>
  <c r="O126" i="5"/>
  <c r="O118" i="5"/>
  <c r="O112" i="5"/>
  <c r="O109" i="5"/>
  <c r="O106" i="5"/>
  <c r="O103" i="5"/>
  <c r="O94" i="5"/>
  <c r="O91" i="5"/>
  <c r="O85" i="5"/>
  <c r="O76" i="5"/>
  <c r="O59" i="5"/>
  <c r="O56" i="5"/>
  <c r="O53" i="5"/>
  <c r="O50" i="5"/>
  <c r="O47" i="5"/>
  <c r="O44" i="5"/>
  <c r="O38" i="5"/>
  <c r="O35" i="5"/>
  <c r="O32" i="5"/>
  <c r="O29" i="5"/>
  <c r="O26" i="5"/>
  <c r="O23" i="5"/>
  <c r="O20" i="5"/>
  <c r="O14" i="5"/>
  <c r="O162" i="5" l="1"/>
  <c r="N259" i="5"/>
  <c r="N256" i="5"/>
  <c r="P247" i="5" l="1"/>
  <c r="P250" i="5"/>
  <c r="P253" i="5"/>
  <c r="P236" i="5"/>
  <c r="F236" i="5"/>
  <c r="G236" i="5"/>
  <c r="H236" i="5"/>
  <c r="I236" i="5"/>
  <c r="J236" i="5"/>
  <c r="K236" i="5"/>
  <c r="L236" i="5"/>
  <c r="M236" i="5"/>
  <c r="P177" i="5"/>
  <c r="F177" i="5"/>
  <c r="G177" i="5"/>
  <c r="H177" i="5"/>
  <c r="I177" i="5"/>
  <c r="J177" i="5"/>
  <c r="K177" i="5"/>
  <c r="L177" i="5"/>
  <c r="M177" i="5"/>
  <c r="P159" i="5"/>
  <c r="F159" i="5"/>
  <c r="G159" i="5"/>
  <c r="H159" i="5"/>
  <c r="I159" i="5"/>
  <c r="J159" i="5"/>
  <c r="K159" i="5"/>
  <c r="L159" i="5"/>
  <c r="M159" i="5"/>
  <c r="P118" i="5"/>
  <c r="F118" i="5"/>
  <c r="G118" i="5"/>
  <c r="H118" i="5"/>
  <c r="I118" i="5"/>
  <c r="J118" i="5"/>
  <c r="K118" i="5"/>
  <c r="L118" i="5"/>
  <c r="M118" i="5"/>
  <c r="G59" i="5"/>
  <c r="H59" i="5"/>
  <c r="I59" i="5"/>
  <c r="J59" i="5"/>
  <c r="K59" i="5"/>
  <c r="L59" i="5"/>
  <c r="M59" i="5"/>
  <c r="G56" i="5"/>
  <c r="H56" i="5"/>
  <c r="I56" i="5"/>
  <c r="J56" i="5"/>
  <c r="K56" i="5"/>
  <c r="L56" i="5"/>
  <c r="M56" i="5"/>
  <c r="F59" i="5"/>
  <c r="F56" i="5"/>
  <c r="S253" i="5" l="1"/>
  <c r="S236" i="5"/>
  <c r="S230" i="5"/>
  <c r="S224" i="5"/>
  <c r="S212" i="5"/>
  <c r="S194" i="5"/>
  <c r="S188" i="5"/>
  <c r="S177" i="5"/>
  <c r="S159" i="5"/>
  <c r="S153" i="5"/>
  <c r="S115" i="5"/>
  <c r="S144" i="5"/>
  <c r="S138" i="5"/>
  <c r="S79" i="5"/>
  <c r="S70" i="5"/>
  <c r="S171" i="5"/>
  <c r="S174" i="5"/>
  <c r="S200" i="5"/>
  <c r="S94" i="5"/>
  <c r="S91" i="5"/>
  <c r="S135" i="5"/>
  <c r="S106" i="5"/>
  <c r="S103" i="5"/>
  <c r="S247" i="5"/>
  <c r="S150" i="5"/>
  <c r="S156" i="5"/>
  <c r="S206" i="5"/>
  <c r="S203" i="5"/>
  <c r="S197" i="5"/>
  <c r="S112" i="5"/>
  <c r="S109" i="5"/>
  <c r="S118" i="5"/>
  <c r="S250" i="5"/>
  <c r="S233" i="5"/>
  <c r="S227" i="5"/>
  <c r="S85" i="5"/>
  <c r="S147" i="5"/>
  <c r="S141" i="5"/>
  <c r="S218" i="5"/>
  <c r="S215" i="5"/>
  <c r="S209" i="5"/>
  <c r="S221" i="5"/>
  <c r="S129" i="5"/>
  <c r="S191" i="5"/>
  <c r="S82" i="5"/>
  <c r="S88" i="5"/>
  <c r="S76" i="5"/>
  <c r="S73" i="5"/>
  <c r="S132" i="5"/>
  <c r="F100" i="5"/>
  <c r="R256" i="5" l="1"/>
  <c r="R257" i="5"/>
  <c r="R259" i="5" s="1"/>
  <c r="F14" i="5"/>
  <c r="G14" i="5"/>
  <c r="H14" i="5"/>
  <c r="I14" i="5"/>
  <c r="J14" i="5"/>
  <c r="K14" i="5"/>
  <c r="L14" i="5"/>
  <c r="F20" i="5"/>
  <c r="G20" i="5"/>
  <c r="H20" i="5"/>
  <c r="I20" i="5"/>
  <c r="J20" i="5"/>
  <c r="K20" i="5"/>
  <c r="L20" i="5"/>
  <c r="M20" i="5"/>
  <c r="F53" i="5"/>
  <c r="G53" i="5"/>
  <c r="H53" i="5"/>
  <c r="I53" i="5"/>
  <c r="J53" i="5"/>
  <c r="K53" i="5"/>
  <c r="L53" i="5"/>
  <c r="M53" i="5"/>
  <c r="P53" i="5"/>
  <c r="P56" i="5"/>
  <c r="P59" i="5"/>
  <c r="S59" i="5" s="1"/>
  <c r="A60" i="5"/>
  <c r="S20" i="5" l="1"/>
  <c r="S38" i="5"/>
  <c r="S32" i="5"/>
  <c r="S56" i="5"/>
  <c r="S67" i="5"/>
  <c r="S47" i="5"/>
  <c r="S44" i="5"/>
  <c r="S35" i="5"/>
  <c r="S29" i="5"/>
  <c r="S41" i="5"/>
  <c r="S14" i="5"/>
  <c r="S26" i="5"/>
  <c r="S53" i="5"/>
  <c r="S50" i="5"/>
  <c r="S23" i="5"/>
  <c r="Q257" i="5" l="1"/>
  <c r="Q259" i="5" s="1"/>
  <c r="Q256" i="5"/>
  <c r="P244" i="5" l="1"/>
  <c r="P257" i="5"/>
  <c r="P258" i="5" l="1"/>
  <c r="P97" i="5"/>
  <c r="P256" i="5" l="1"/>
  <c r="P259" i="5"/>
  <c r="A178" i="5"/>
  <c r="A119" i="5"/>
  <c r="M258" i="5" l="1"/>
  <c r="M257" i="5"/>
  <c r="M255" i="5"/>
  <c r="M254" i="5"/>
  <c r="M162" i="5"/>
  <c r="M8" i="5"/>
  <c r="M97" i="5"/>
  <c r="M100" i="5"/>
  <c r="M165" i="5"/>
  <c r="M259" i="5" l="1"/>
  <c r="M256" i="5"/>
  <c r="S161" i="5" l="1"/>
  <c r="S160" i="5"/>
  <c r="S185" i="5"/>
  <c r="I258" i="5" l="1"/>
  <c r="S244" i="5"/>
  <c r="S168" i="5"/>
  <c r="H11" i="5"/>
  <c r="J257" i="5"/>
  <c r="H257" i="5"/>
  <c r="I254" i="5"/>
  <c r="G255" i="5" l="1"/>
  <c r="K258" i="5"/>
  <c r="L258" i="5"/>
  <c r="H258" i="5"/>
  <c r="H259" i="5" s="1"/>
  <c r="G258" i="5"/>
  <c r="J258" i="5"/>
  <c r="J259" i="5" s="1"/>
  <c r="S96" i="5"/>
  <c r="L255" i="5"/>
  <c r="K255" i="5"/>
  <c r="F258" i="5"/>
  <c r="S10" i="5"/>
  <c r="F255" i="5"/>
  <c r="S7" i="5"/>
  <c r="F97" i="5"/>
  <c r="S126" i="5"/>
  <c r="J254" i="5"/>
  <c r="K254" i="5"/>
  <c r="O97" i="5"/>
  <c r="S95" i="5"/>
  <c r="K257" i="5"/>
  <c r="L254" i="5"/>
  <c r="H254" i="5"/>
  <c r="H256" i="5" s="1"/>
  <c r="J255" i="5"/>
  <c r="G257" i="5"/>
  <c r="I255" i="5"/>
  <c r="I256" i="5" s="1"/>
  <c r="I257" i="5"/>
  <c r="L11" i="5"/>
  <c r="J165" i="5"/>
  <c r="J11" i="5"/>
  <c r="K97" i="5"/>
  <c r="G97" i="5"/>
  <c r="I11" i="5"/>
  <c r="K11" i="5"/>
  <c r="J97" i="5"/>
  <c r="I100" i="5"/>
  <c r="K100" i="5"/>
  <c r="I162" i="5"/>
  <c r="K165" i="5"/>
  <c r="G165" i="5"/>
  <c r="I8" i="5"/>
  <c r="K8" i="5"/>
  <c r="I97" i="5"/>
  <c r="L100" i="5"/>
  <c r="H100" i="5"/>
  <c r="J100" i="5"/>
  <c r="F162" i="5"/>
  <c r="H97" i="5"/>
  <c r="G100" i="5"/>
  <c r="J162" i="5"/>
  <c r="H162" i="5"/>
  <c r="L8" i="5"/>
  <c r="G11" i="5"/>
  <c r="H8" i="5"/>
  <c r="K162" i="5"/>
  <c r="G162" i="5"/>
  <c r="I165" i="5"/>
  <c r="L162" i="5"/>
  <c r="F11" i="5"/>
  <c r="G8" i="5"/>
  <c r="F165" i="5"/>
  <c r="H165" i="5"/>
  <c r="L97" i="5"/>
  <c r="J8" i="5"/>
  <c r="O254" i="5" l="1"/>
  <c r="G259" i="5"/>
  <c r="G256" i="5"/>
  <c r="K259" i="5"/>
  <c r="L256" i="5"/>
  <c r="O100" i="5"/>
  <c r="S258" i="5"/>
  <c r="O258" i="5"/>
  <c r="S255" i="5"/>
  <c r="O255" i="5"/>
  <c r="J256" i="5"/>
  <c r="S11" i="5"/>
  <c r="O11" i="5"/>
  <c r="S9" i="5"/>
  <c r="S97" i="5"/>
  <c r="S162" i="5"/>
  <c r="K256" i="5"/>
  <c r="S100" i="5"/>
  <c r="I259" i="5"/>
  <c r="F257" i="5"/>
  <c r="F259" i="5" s="1"/>
  <c r="O165" i="5" l="1"/>
  <c r="L257" i="5"/>
  <c r="O257" i="5" s="1"/>
  <c r="L165" i="5"/>
  <c r="S165" i="5" s="1"/>
  <c r="L259" i="5" l="1"/>
  <c r="S259" i="5" s="1"/>
  <c r="S257" i="5"/>
  <c r="O259" i="5"/>
  <c r="F8" i="5"/>
  <c r="S8" i="5" s="1"/>
  <c r="S6" i="5" l="1"/>
  <c r="O8" i="5"/>
  <c r="F256" i="5" l="1"/>
  <c r="S256" i="5" s="1"/>
  <c r="S254" i="5"/>
  <c r="O256" i="5"/>
</calcChain>
</file>

<file path=xl/sharedStrings.xml><?xml version="1.0" encoding="utf-8"?>
<sst xmlns="http://schemas.openxmlformats.org/spreadsheetml/2006/main" count="389" uniqueCount="71">
  <si>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</si>
  <si>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</si>
  <si>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</si>
  <si>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</si>
  <si>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</si>
  <si>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</si>
  <si>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</si>
  <si>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</si>
  <si>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</si>
  <si>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</si>
  <si>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</si>
  <si>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</si>
  <si>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</si>
  <si>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</si>
  <si>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</si>
  <si>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</si>
  <si>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</si>
  <si>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</si>
  <si>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</si>
  <si>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</si>
  <si>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</si>
  <si>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</si>
  <si>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</si>
  <si>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</si>
  <si>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</si>
  <si>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</si>
  <si>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</si>
  <si>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</si>
  <si>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</si>
  <si>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</si>
  <si>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</si>
  <si>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</si>
  <si>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</si>
  <si>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</si>
  <si>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</si>
  <si>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</si>
  <si>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</si>
  <si>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</si>
  <si>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</si>
  <si>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</si>
  <si>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</si>
  <si>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</si>
  <si>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</si>
  <si>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</si>
  <si>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</si>
  <si>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</si>
  <si>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</si>
  <si>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</si>
  <si>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</si>
  <si>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</si>
  <si>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</si>
  <si>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</si>
  <si>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</si>
  <si>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</si>
  <si>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</si>
  <si>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</si>
  <si>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暦年計</t>
    <rPh sb="0" eb="2">
      <t>レキネン</t>
    </rPh>
    <rPh sb="2" eb="3">
      <t>ケイ</t>
    </rPh>
    <phoneticPr fontId="2"/>
  </si>
  <si>
    <t>４月</t>
    <phoneticPr fontId="2"/>
  </si>
  <si>
    <t>速報値</t>
    <rPh sb="0" eb="3">
      <t>ソクホウチ</t>
    </rPh>
    <phoneticPr fontId="2"/>
  </si>
  <si>
    <t>確定値</t>
    <rPh sb="0" eb="3">
      <t>カクテイチ</t>
    </rPh>
    <phoneticPr fontId="2"/>
  </si>
  <si>
    <t>合計</t>
    <rPh sb="0" eb="2">
      <t>ゴウケイ</t>
    </rPh>
    <phoneticPr fontId="5"/>
  </si>
  <si>
    <t>（注）　　　 （１）単位:旅客数（人）、貨物量（ｋｇ）</t>
    <rPh sb="10" eb="12">
      <t>タンイ</t>
    </rPh>
    <rPh sb="13" eb="15">
      <t>リョカク</t>
    </rPh>
    <rPh sb="15" eb="16">
      <t>スウ</t>
    </rPh>
    <rPh sb="17" eb="18">
      <t>ニン</t>
    </rPh>
    <rPh sb="20" eb="23">
      <t>カモツリョウ</t>
    </rPh>
    <phoneticPr fontId="2"/>
  </si>
  <si>
    <t>　　　　　　 （２）東京局調べ（但し成田は成田国際空港株式会社、東京税関作成資料による）</t>
    <rPh sb="10" eb="12">
      <t>トウキョウ</t>
    </rPh>
    <rPh sb="12" eb="13">
      <t>キョク</t>
    </rPh>
    <rPh sb="13" eb="14">
      <t>シラ</t>
    </rPh>
    <rPh sb="16" eb="17">
      <t>タダ</t>
    </rPh>
    <rPh sb="18" eb="20">
      <t>ナリタ</t>
    </rPh>
    <rPh sb="21" eb="23">
      <t>ナリタ</t>
    </rPh>
    <rPh sb="23" eb="25">
      <t>コクサイ</t>
    </rPh>
    <rPh sb="25" eb="27">
      <t>クウコウ</t>
    </rPh>
    <rPh sb="27" eb="31">
      <t>カブシキガイシャ</t>
    </rPh>
    <rPh sb="29" eb="31">
      <t>カイシャ</t>
    </rPh>
    <rPh sb="32" eb="34">
      <t>トウキョウ</t>
    </rPh>
    <rPh sb="34" eb="36">
      <t>ゼイカン</t>
    </rPh>
    <rPh sb="36" eb="38">
      <t>サクセイ</t>
    </rPh>
    <rPh sb="38" eb="40">
      <t>シリョウ</t>
    </rPh>
    <phoneticPr fontId="2"/>
  </si>
  <si>
    <t>　　　　　　 （４）確定値については、今後修正される場合がございます。</t>
    <rPh sb="10" eb="13">
      <t>カクテイチ</t>
    </rPh>
    <rPh sb="19" eb="21">
      <t>コンゴ</t>
    </rPh>
    <rPh sb="21" eb="23">
      <t>シュウセイ</t>
    </rPh>
    <rPh sb="26" eb="28">
      <t>バアイ</t>
    </rPh>
    <phoneticPr fontId="2"/>
  </si>
  <si>
    <t>旅客　　　　　国内</t>
    <rPh sb="0" eb="2">
      <t>リョカク</t>
    </rPh>
    <rPh sb="7" eb="9">
      <t>コクナイ</t>
    </rPh>
    <phoneticPr fontId="5"/>
  </si>
  <si>
    <t>　　　　　　　　国際</t>
    <rPh sb="8" eb="10">
      <t>コクサイ</t>
    </rPh>
    <phoneticPr fontId="5"/>
  </si>
  <si>
    <t>貨物　　　　　国内</t>
    <rPh sb="0" eb="2">
      <t>カモツ</t>
    </rPh>
    <rPh sb="7" eb="9">
      <t>コクナイ</t>
    </rPh>
    <phoneticPr fontId="5"/>
  </si>
  <si>
    <t>旅客　　　　　国内</t>
    <phoneticPr fontId="5"/>
  </si>
  <si>
    <t>　　　　　　　　国際</t>
    <phoneticPr fontId="5"/>
  </si>
  <si>
    <t>　　　　　　 （３）４月２８日付速報値</t>
    <rPh sb="11" eb="12">
      <t>ガツ</t>
    </rPh>
    <rPh sb="14" eb="15">
      <t>ニチ</t>
    </rPh>
    <rPh sb="15" eb="16">
      <t>ズ</t>
    </rPh>
    <rPh sb="16" eb="19">
      <t>ソクホウチ</t>
    </rPh>
    <phoneticPr fontId="2"/>
  </si>
  <si>
    <t>管内空港の利用概況集計表（令和3年1月～令和4年3月）</t>
    <rPh sb="0" eb="2">
      <t>カンナイ</t>
    </rPh>
    <rPh sb="2" eb="4">
      <t>クウコウ</t>
    </rPh>
    <rPh sb="5" eb="7">
      <t>リヨウ</t>
    </rPh>
    <rPh sb="7" eb="9">
      <t>ガイキョウ</t>
    </rPh>
    <rPh sb="9" eb="12">
      <t>シュウケイヒョウ</t>
    </rPh>
    <rPh sb="13" eb="15">
      <t>レイワ</t>
    </rPh>
    <rPh sb="18" eb="19">
      <t>ガツ</t>
    </rPh>
    <rPh sb="20" eb="22">
      <t>レイワ</t>
    </rPh>
    <rPh sb="25" eb="2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</si>
</sst>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38" fontId="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72">
    <xf numFmtId="0" fontId="0" fillId="0" borderId="0" xfId="0"/>
    <xf numFmtId="0" fontId="0" fillId="0" borderId="3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15" xfId="0" applyBorder="1" applyAlignment="1">
      <alignment horizontal="center"/>
    </xf>
    <xf numFmtId="38" fontId="0" fillId="3" borderId="10" xfId="1" applyFont="1" applyFill="1" applyBorder="1" applyAlignment="1"/>
    <xf numFmtId="38" fontId="0" fillId="0" borderId="9" xfId="1" applyFont="1" applyFill="1" applyBorder="1" applyAlignment="1"/>
    <xf numFmtId="38" fontId="0" fillId="0" borderId="4" xfId="1" applyFont="1" applyBorder="1" applyAlignment="1"/>
    <xf numFmtId="38" fontId="0" fillId="0" borderId="4" xfId="1" applyFont="1" applyFill="1" applyBorder="1" applyAlignment="1"/>
    <xf numFmtId="38" fontId="0" fillId="3" borderId="4" xfId="1" applyFont="1" applyFill="1" applyBorder="1" applyAlignment="1"/>
    <xf numFmtId="38" fontId="0" fillId="3" borderId="5" xfId="1" applyFont="1" applyFill="1" applyBorder="1" applyAlignment="1"/>
    <xf numFmtId="38" fontId="0" fillId="0" borderId="2" xfId="1" applyFont="1" applyFill="1" applyBorder="1" applyAlignment="1"/>
    <xf numFmtId="38" fontId="0" fillId="0" borderId="7" xfId="1" applyFont="1" applyFill="1" applyBorder="1" applyAlignment="1"/>
    <xf numFmtId="38" fontId="0" fillId="0" borderId="12" xfId="1" applyFont="1" applyFill="1" applyBorder="1" applyAlignment="1"/>
    <xf numFmtId="38" fontId="0" fillId="3" borderId="14" xfId="1" applyFont="1" applyFill="1" applyBorder="1" applyAlignment="1"/>
    <xf numFmtId="38" fontId="0" fillId="3" borderId="12" xfId="1" applyFont="1" applyFill="1" applyBorder="1" applyAlignment="1"/>
    <xf numFmtId="38" fontId="0" fillId="0" borderId="13" xfId="1" applyFont="1" applyFill="1" applyBorder="1" applyAlignment="1"/>
    <xf numFmtId="38" fontId="0" fillId="0" borderId="12" xfId="1" applyFont="1" applyBorder="1" applyAlignment="1"/>
    <xf numFmtId="38" fontId="0" fillId="3" borderId="8" xfId="1" applyFont="1" applyFill="1" applyBorder="1" applyAlignment="1"/>
    <xf numFmtId="0" fontId="4" fillId="0" borderId="13" xfId="0" applyFont="1" applyFill="1" applyBorder="1" applyAlignment="1"/>
    <xf numFmtId="0" fontId="4" fillId="3" borderId="12" xfId="0" applyFont="1" applyFill="1" applyBorder="1" applyAlignment="1"/>
    <xf numFmtId="0" fontId="4" fillId="3" borderId="8" xfId="0" applyFont="1" applyFill="1" applyBorder="1" applyAlignment="1"/>
    <xf numFmtId="0" fontId="0" fillId="0" borderId="1" xfId="0" applyBorder="1" applyAlignment="1">
      <alignment horizontal="center"/>
    </xf>
    <xf numFmtId="38" fontId="0" fillId="0" borderId="1" xfId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3" borderId="14" xfId="0" applyFont="1" applyFill="1" applyBorder="1" applyAlignment="1"/>
    <xf numFmtId="0" fontId="4" fillId="0" borderId="12" xfId="0" applyFont="1" applyFill="1" applyBorder="1" applyAlignment="1"/>
    <xf numFmtId="38" fontId="0" fillId="0" borderId="7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 wrapText="1"/>
    </xf>
    <xf numFmtId="38" fontId="0" fillId="0" borderId="12" xfId="1" applyFont="1" applyBorder="1" applyAlignment="1">
      <alignment horizontal="center" vertical="center" wrapText="1"/>
    </xf>
    <xf numFmtId="38" fontId="0" fillId="0" borderId="8" xfId="1" applyFont="1" applyBorder="1" applyAlignment="1">
      <alignment horizontal="center" vertical="center" wrapText="1"/>
    </xf>
    <xf numFmtId="38" fontId="0" fillId="2" borderId="7" xfId="1" applyFont="1" applyFill="1" applyBorder="1" applyAlignment="1">
      <alignment horizontal="center" vertical="center"/>
    </xf>
    <xf numFmtId="38" fontId="0" fillId="2" borderId="12" xfId="1" applyFont="1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 wrapText="1"/>
    </xf>
    <xf numFmtId="38" fontId="0" fillId="0" borderId="12" xfId="1" applyFont="1" applyFill="1" applyBorder="1" applyAlignment="1">
      <alignment horizontal="center" vertical="center" wrapText="1"/>
    </xf>
    <xf numFmtId="38" fontId="0" fillId="0" borderId="14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6" xfId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38" fontId="0" fillId="2" borderId="13" xfId="1" applyFont="1" applyFill="1" applyBorder="1" applyAlignment="1">
      <alignment horizontal="center" vertical="center" wrapText="1"/>
    </xf>
    <xf numFmtId="38" fontId="0" fillId="2" borderId="12" xfId="1" applyFont="1" applyFill="1" applyBorder="1" applyAlignment="1">
      <alignment horizontal="center" vertical="center" wrapText="1"/>
    </xf>
    <xf numFmtId="38" fontId="0" fillId="2" borderId="14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38" fontId="0" fillId="2" borderId="13" xfId="1" applyFont="1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5">
    <cellStyle name="パーセント 2" xfId="3" xr:uid="{8E45A874-9E14-4E0C-82AD-FA6607B18F48}"/>
    <cellStyle name="桁区切り" xfId="1" builtinId="6"/>
    <cellStyle name="桁区切り 2" xfId="2" xr:uid="{7A1DE51D-B3B0-4B22-9693-5642D21F010A}"/>
    <cellStyle name="標準" xfId="0" builtinId="0"/>
    <cellStyle name="標準 2" xfId="4" xr:uid="{8432125C-5E4A-4E4C-ABBE-61FD2FA49BCD}"/>
  </cellStyles>
  <dxfs count="0"/>
  <tableStyles count="0" defaultTableStyle="TableStyleMedium2" defaultPivotStyle="PivotStyleMedium9"/>
  <colors>
    <mruColors>
      <color rgb="FFFF99FF"/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3"/>
  <sheetViews>
    <sheetView tabSelected="1" zoomScale="110" zoomScaleNormal="110" zoomScaleSheetLayoutView="110" workbookViewId="0">
      <pane xSplit="2" ySplit="5" topLeftCell="K255" activePane="bottomRight" state="frozen"/>
      <selection pane="topRight" activeCell="J1" sqref="J1"/>
      <selection pane="bottomLeft" activeCell="A6" sqref="A6"/>
      <selection pane="bottomRight" activeCell="L264" sqref="L264"/>
    </sheetView>
  </sheetViews>
  <sheetFormatPr defaultRowHeight="13.5" x14ac:dyDescent="0.15"/>
  <cols>
    <col min="1" max="1" width="10.5" customWidth="1"/>
    <col min="2" max="5" width="13.25" customWidth="1"/>
    <col min="6" max="19" width="13.125" customWidth="1"/>
    <col min="20" max="119" width="2.625" customWidth="1"/>
    <col min="120" max="184" width="4.625" customWidth="1"/>
  </cols>
  <sheetData>
    <row r="1" spans="1:19" ht="13.7" customHeight="1" x14ac:dyDescent="0.15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ht="13.7" customHeight="1" x14ac:dyDescent="0.1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3.7" customHeight="1" thickBot="1" x14ac:dyDescent="0.2">
      <c r="A3" s="65" t="s">
        <v>52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14.25" customHeight="1" thickBot="1" x14ac:dyDescent="0.2">
      <c r="A4" s="70" t="s">
        <v>0</v>
      </c>
      <c r="B4" s="70" t="s">
        <v>1</v>
      </c>
      <c r="C4" s="62" t="s">
        <v>59</v>
      </c>
      <c r="D4" s="63"/>
      <c r="E4" s="63"/>
      <c r="F4" s="62" t="s">
        <v>58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45" t="s">
        <v>54</v>
      </c>
    </row>
    <row r="5" spans="1:19" ht="13.7" customHeight="1" thickBot="1" x14ac:dyDescent="0.2">
      <c r="A5" s="71"/>
      <c r="B5" s="71"/>
      <c r="C5" s="4" t="s">
        <v>51</v>
      </c>
      <c r="D5" s="4" t="s">
        <v>2</v>
      </c>
      <c r="E5" s="4" t="s">
        <v>3</v>
      </c>
      <c r="F5" s="4" t="s">
        <v>57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56</v>
      </c>
      <c r="P5" s="4" t="s">
        <v>51</v>
      </c>
      <c r="Q5" s="4" t="s">
        <v>2</v>
      </c>
      <c r="R5" s="4" t="s">
        <v>3</v>
      </c>
      <c r="S5" s="46"/>
    </row>
    <row r="6" spans="1:19" ht="13.7" customHeight="1" x14ac:dyDescent="0.15">
      <c r="A6" s="53" t="s">
        <v>13</v>
      </c>
      <c r="B6" s="19" t="s">
        <v>64</v>
      </c>
      <c r="C6" s="12">
        <f t="shared" ref="C6:R6" si="0">SUM(C12,C18,C24,C30,C36,C42,C48,C54,C65,C71,C77,C83,C89)</f>
        <v>500354</v>
      </c>
      <c r="D6" s="12">
        <f t="shared" si="0"/>
        <v>472824</v>
      </c>
      <c r="E6" s="12">
        <f t="shared" si="0"/>
        <v>859558</v>
      </c>
      <c r="F6" s="12">
        <f t="shared" si="0"/>
        <v>731498</v>
      </c>
      <c r="G6" s="12">
        <f t="shared" si="0"/>
        <v>594900</v>
      </c>
      <c r="H6" s="12">
        <f t="shared" si="0"/>
        <v>577332</v>
      </c>
      <c r="I6" s="12">
        <f t="shared" si="0"/>
        <v>1043568</v>
      </c>
      <c r="J6" s="12">
        <f t="shared" si="0"/>
        <v>1159955</v>
      </c>
      <c r="K6" s="12">
        <f t="shared" si="0"/>
        <v>859767</v>
      </c>
      <c r="L6" s="12">
        <f t="shared" si="0"/>
        <v>1202530</v>
      </c>
      <c r="M6" s="12">
        <f t="shared" si="0"/>
        <v>1326974</v>
      </c>
      <c r="N6" s="12">
        <f t="shared" si="0"/>
        <v>1459233</v>
      </c>
      <c r="O6" s="12">
        <f t="shared" si="0"/>
        <v>10788493</v>
      </c>
      <c r="P6" s="12">
        <f t="shared" si="0"/>
        <v>1147471</v>
      </c>
      <c r="Q6" s="12">
        <f t="shared" si="0"/>
        <v>739240</v>
      </c>
      <c r="R6" s="12">
        <f t="shared" si="0"/>
        <v>1256958</v>
      </c>
      <c r="S6" s="12">
        <f t="shared" ref="S6:S37" si="1">SUM(F6:N6,P6:R6)</f>
        <v>12099426</v>
      </c>
    </row>
    <row r="7" spans="1:19" ht="13.7" customHeight="1" x14ac:dyDescent="0.15">
      <c r="A7" s="54"/>
      <c r="B7" s="24" t="s">
        <v>65</v>
      </c>
      <c r="C7" s="13">
        <f t="shared" ref="C7:R7" si="2">SUM(C13,C19,C25,C31,C37,C43,C49,C55,C66,C72,C78,C84,C90)</f>
        <v>3</v>
      </c>
      <c r="D7" s="13">
        <f t="shared" si="2"/>
        <v>0</v>
      </c>
      <c r="E7" s="13">
        <f t="shared" si="2"/>
        <v>0</v>
      </c>
      <c r="F7" s="13">
        <f t="shared" si="2"/>
        <v>0</v>
      </c>
      <c r="G7" s="13">
        <f t="shared" si="2"/>
        <v>0</v>
      </c>
      <c r="H7" s="13">
        <f t="shared" si="2"/>
        <v>7</v>
      </c>
      <c r="I7" s="13">
        <f t="shared" si="2"/>
        <v>6</v>
      </c>
      <c r="J7" s="13">
        <f t="shared" si="2"/>
        <v>2</v>
      </c>
      <c r="K7" s="13">
        <f t="shared" si="2"/>
        <v>0</v>
      </c>
      <c r="L7" s="13">
        <f t="shared" si="2"/>
        <v>4</v>
      </c>
      <c r="M7" s="13">
        <f t="shared" si="2"/>
        <v>0</v>
      </c>
      <c r="N7" s="13">
        <f t="shared" si="2"/>
        <v>3</v>
      </c>
      <c r="O7" s="13">
        <f t="shared" si="2"/>
        <v>25</v>
      </c>
      <c r="P7" s="13">
        <f t="shared" si="2"/>
        <v>79</v>
      </c>
      <c r="Q7" s="13">
        <f t="shared" si="2"/>
        <v>0</v>
      </c>
      <c r="R7" s="13">
        <f t="shared" si="2"/>
        <v>0</v>
      </c>
      <c r="S7" s="13">
        <f t="shared" si="1"/>
        <v>101</v>
      </c>
    </row>
    <row r="8" spans="1:19" ht="13.7" customHeight="1" thickBot="1" x14ac:dyDescent="0.2">
      <c r="A8" s="54"/>
      <c r="B8" s="20" t="s">
        <v>60</v>
      </c>
      <c r="C8" s="15">
        <f>SUM(C6:C7)</f>
        <v>500357</v>
      </c>
      <c r="D8" s="15">
        <f>SUM(D6:D7)</f>
        <v>472824</v>
      </c>
      <c r="E8" s="15">
        <f>SUM(E6:E7)</f>
        <v>859558</v>
      </c>
      <c r="F8" s="14">
        <f t="shared" ref="F8:M8" si="3">SUM(F14,F20,F26,F32,F38,F44,F50,F56,F67,F73,F79,F85,F91,)</f>
        <v>731498</v>
      </c>
      <c r="G8" s="14">
        <f t="shared" si="3"/>
        <v>594900</v>
      </c>
      <c r="H8" s="14">
        <f t="shared" si="3"/>
        <v>577339</v>
      </c>
      <c r="I8" s="14">
        <f t="shared" si="3"/>
        <v>1043574</v>
      </c>
      <c r="J8" s="14">
        <f t="shared" si="3"/>
        <v>1159957</v>
      </c>
      <c r="K8" s="14">
        <f t="shared" si="3"/>
        <v>859767</v>
      </c>
      <c r="L8" s="14">
        <f t="shared" si="3"/>
        <v>1202534</v>
      </c>
      <c r="M8" s="14">
        <f t="shared" si="3"/>
        <v>1326974</v>
      </c>
      <c r="N8" s="5">
        <f>SUM(N6:N7)</f>
        <v>1459236</v>
      </c>
      <c r="O8" s="5">
        <f>SUM(O6:O7)</f>
        <v>10788518</v>
      </c>
      <c r="P8" s="15">
        <f>SUM(P6:P7)</f>
        <v>1147550</v>
      </c>
      <c r="Q8" s="15">
        <f>SUM(Q6:Q7)</f>
        <v>739240</v>
      </c>
      <c r="R8" s="15">
        <f>SUM(R6:R7)</f>
        <v>1256958</v>
      </c>
      <c r="S8" s="14">
        <f t="shared" si="1"/>
        <v>12099527</v>
      </c>
    </row>
    <row r="9" spans="1:19" ht="13.7" customHeight="1" x14ac:dyDescent="0.15">
      <c r="A9" s="54"/>
      <c r="B9" s="19" t="s">
        <v>66</v>
      </c>
      <c r="C9" s="16">
        <f>SUM(C15,C21,C27,C33,C39,C45,C51,,C57,C68,C74,C80,C86,C92,)</f>
        <v>7777985</v>
      </c>
      <c r="D9" s="16">
        <f>SUM(D15,D21,D27,D33,D39,D45,D51,,D57,D68,D74,D80,D86,D92,)</f>
        <v>6119892</v>
      </c>
      <c r="E9" s="16">
        <f>SUM(E15,E21,E27,E33,E39,E45,E51,,E57,E68,E74,E80,E86,E92,)</f>
        <v>8649671</v>
      </c>
      <c r="F9" s="16">
        <f t="shared" ref="F9" si="4">SUM(F15,F21,F27,F33,F39,F45,F51,,F57,F68,F74,F80,F86,F92,)</f>
        <v>8181305</v>
      </c>
      <c r="G9" s="16">
        <f t="shared" ref="G9" si="5">SUM(G15,G21,G27,G33,G39,G45,G51,,G57,G68,G74,G80,G86,G92,)</f>
        <v>7275350</v>
      </c>
      <c r="H9" s="16">
        <f t="shared" ref="H9" si="6">SUM(H15,H21,H27,H33,H39,H45,H51,,H57,H68,H74,H80,H86,H92,)</f>
        <v>8377673</v>
      </c>
      <c r="I9" s="16">
        <f t="shared" ref="I9" si="7">SUM(I15,I21,I27,I33,I39,I45,I51,,I57,I68,I74,I80,I86,I92,)</f>
        <v>11033062</v>
      </c>
      <c r="J9" s="16">
        <f t="shared" ref="J9" si="8">SUM(J15,J21,J27,J33,J39,J45,J51,,J57,J68,J74,J80,J86,J92,)</f>
        <v>9746818</v>
      </c>
      <c r="K9" s="16">
        <f t="shared" ref="K9" si="9">SUM(K15,K21,K27,K33,K39,K45,K51,,K57,K68,K74,K80,K86,K92,)</f>
        <v>10334638</v>
      </c>
      <c r="L9" s="16">
        <f t="shared" ref="L9" si="10">SUM(L15,L21,L27,L33,L39,L45,L51,,L57,L68,L74,L80,L86,L92,)</f>
        <v>10540987</v>
      </c>
      <c r="M9" s="16">
        <f t="shared" ref="M9" si="11">SUM(M15,M21,M27,M33,M39,M45,M51,,M57,M68,M74,M80,M86,M92,)</f>
        <v>10036201</v>
      </c>
      <c r="N9" s="16">
        <f t="shared" ref="N9" si="12">SUM(N15,N21,N27,N33,N39,N45,N51,,N57,N68,N74,N80,N86,N92,)</f>
        <v>13341132</v>
      </c>
      <c r="O9" s="16">
        <f t="shared" ref="O9" si="13">SUM(O15,O21,O27,O33,O39,O45,O51,,O57,O68,O74,O80,O86,O92,)</f>
        <v>111414714</v>
      </c>
      <c r="P9" s="12">
        <f t="shared" ref="P9:P10" si="14">SUM(P15,P21,P27,P33,P39,P45,P51,P57,P68,P74,P80,P86,P92)</f>
        <v>7905261</v>
      </c>
      <c r="Q9" s="12">
        <f>SUM(Q15,Q21,Q27,Q33,Q39,Q45,Q51,Q57,Q68,Q74,Q80,Q86,Q92)</f>
        <v>7468269</v>
      </c>
      <c r="R9" s="12">
        <f>SUM(R15,R21,R27,R33,R39,R45,R51,R57,R68,R74,R80,R86,R92)</f>
        <v>9140414</v>
      </c>
      <c r="S9" s="16">
        <f t="shared" si="1"/>
        <v>113381110</v>
      </c>
    </row>
    <row r="10" spans="1:19" ht="13.7" customHeight="1" x14ac:dyDescent="0.15">
      <c r="A10" s="54"/>
      <c r="B10" s="24" t="s">
        <v>65</v>
      </c>
      <c r="C10" s="8">
        <f>SUM(C16,C22,C28,C34,C40,C46,C52,C58,C69,C75,C81,C87,C93)</f>
        <v>1551406</v>
      </c>
      <c r="D10" s="8">
        <f>SUM(D16,D22,D28,D34,D40,D46,D52,D58,D69,D75,D81,D87,D93)</f>
        <v>1645815</v>
      </c>
      <c r="E10" s="8">
        <f>SUM(E16,E22,E28,E34,E40,E46,E52,E58,E69,E75,E81,E87,E93)</f>
        <v>1694291</v>
      </c>
      <c r="F10" s="8">
        <f t="shared" ref="F10" si="15">SUM(F16,F22,F28,F34,F40,F46,F52,F58,F69,F75,F81,F87,F93)</f>
        <v>1906777</v>
      </c>
      <c r="G10" s="8">
        <f t="shared" ref="G10" si="16">SUM(G16,G22,G28,G34,G40,G46,G52,G58,G69,G75,G81,G87,G93)</f>
        <v>1461444</v>
      </c>
      <c r="H10" s="8">
        <f t="shared" ref="H10" si="17">SUM(H16,H22,H28,H34,H40,H46,H52,H58,H69,H75,H81,H87,H93)</f>
        <v>986099</v>
      </c>
      <c r="I10" s="8">
        <f t="shared" ref="I10" si="18">SUM(I16,I22,I28,I34,I40,I46,I52,I58,I69,I75,I81,I87,I93)</f>
        <v>1245747</v>
      </c>
      <c r="J10" s="8">
        <f t="shared" ref="J10" si="19">SUM(J16,J22,J28,J34,J40,J46,J52,J58,J69,J75,J81,J87,J93)</f>
        <v>907265</v>
      </c>
      <c r="K10" s="8">
        <f t="shared" ref="K10" si="20">SUM(K16,K22,K28,K34,K40,K46,K52,K58,K69,K75,K81,K87,K93)</f>
        <v>1215073</v>
      </c>
      <c r="L10" s="8">
        <f t="shared" ref="L10" si="21">SUM(L16,L22,L28,L34,L40,L46,L52,L58,L69,L75,L81,L87,L93)</f>
        <v>1143852</v>
      </c>
      <c r="M10" s="8">
        <f t="shared" ref="M10" si="22">SUM(M16,M22,M28,M34,M40,M46,M52,M58,M69,M75,M81,M87,M93)</f>
        <v>1166482</v>
      </c>
      <c r="N10" s="8">
        <f t="shared" ref="N10" si="23">SUM(N16,N22,N28,N34,N40,N46,N52,N58,N69,N75,N81,N87,N93)</f>
        <v>1203524</v>
      </c>
      <c r="O10" s="8">
        <f t="shared" ref="O10" si="24">SUM(O16,O22,O28,O34,O40,O46,O52,O58,O69,O75,O81,O87,O93)</f>
        <v>16127775</v>
      </c>
      <c r="P10" s="13">
        <f t="shared" si="14"/>
        <v>780023</v>
      </c>
      <c r="Q10" s="13">
        <f>SUM(Q16,Q22,Q28,Q34,Q40,Q46,Q52,Q58,Q69,Q75,Q81,Q87,Q93)</f>
        <v>606372</v>
      </c>
      <c r="R10" s="13">
        <f>SUM(R16,R22,R28,R34,R40,R46,R52,R58,R69,R75,R81,R87,R93)</f>
        <v>450695</v>
      </c>
      <c r="S10" s="13">
        <f t="shared" si="1"/>
        <v>13073353</v>
      </c>
    </row>
    <row r="11" spans="1:19" ht="13.7" customHeight="1" x14ac:dyDescent="0.15">
      <c r="A11" s="55"/>
      <c r="B11" s="20" t="s">
        <v>60</v>
      </c>
      <c r="C11" s="5">
        <f>SUM(C9:C10)</f>
        <v>9329391</v>
      </c>
      <c r="D11" s="5">
        <f>SUM(D9:D10)</f>
        <v>7765707</v>
      </c>
      <c r="E11" s="5">
        <f>SUM(E9:E10)</f>
        <v>10343962</v>
      </c>
      <c r="F11" s="15">
        <f>SUM(F17,F23,F29,F35,F41,F47,F53,F59,F70,F76,F82,F88,F94,)</f>
        <v>10088082</v>
      </c>
      <c r="G11" s="15">
        <f t="shared" ref="G11" si="25">SUM(G17,G23,G29,G35,G41,G47,G53,G59,G70,G76,G82,G88,G94,)</f>
        <v>8736794</v>
      </c>
      <c r="H11" s="15">
        <f t="shared" ref="H11" si="26">SUM(H17,H23,H29,H35,H41,H47,H53,H59,H70,H76,H82,H88,H94,)</f>
        <v>9363772</v>
      </c>
      <c r="I11" s="15">
        <f t="shared" ref="I11" si="27">SUM(I17,I23,I29,I35,I41,I47,I53,I59,I70,I76,I82,I88,I94,)</f>
        <v>12278809</v>
      </c>
      <c r="J11" s="15">
        <f t="shared" ref="J11" si="28">SUM(J17,J23,J29,J35,J41,J47,J53,J59,J70,J76,J82,J88,J94,)</f>
        <v>10654083</v>
      </c>
      <c r="K11" s="15">
        <f t="shared" ref="K11" si="29">SUM(K17,K23,K29,K35,K41,K47,K53,K59,K70,K76,K82,K88,K94,)</f>
        <v>11549711</v>
      </c>
      <c r="L11" s="15">
        <f t="shared" ref="L11" si="30">SUM(L17,L23,L29,L35,L41,L47,L53,L59,L70,L76,L82,L88,L94,)</f>
        <v>11684839</v>
      </c>
      <c r="M11" s="15">
        <f>SUM(M17,M23,M29,M35,M41,M47,M53,M59,M70,M76,M82,M88,M94,)</f>
        <v>11202683</v>
      </c>
      <c r="N11" s="5">
        <f>SUM(N9:N10)</f>
        <v>14544656</v>
      </c>
      <c r="O11" s="5">
        <f>SUM(O9:O10)</f>
        <v>127542489</v>
      </c>
      <c r="P11" s="5">
        <f>SUM(P9:P10)</f>
        <v>8685284</v>
      </c>
      <c r="Q11" s="5">
        <f>SUM(Q9:Q10)</f>
        <v>8074641</v>
      </c>
      <c r="R11" s="5">
        <f>SUM(R9:R10)</f>
        <v>9591109</v>
      </c>
      <c r="S11" s="14">
        <f t="shared" si="1"/>
        <v>126454463</v>
      </c>
    </row>
    <row r="12" spans="1:19" ht="13.7" customHeight="1" x14ac:dyDescent="0.15">
      <c r="A12" s="56" t="s">
        <v>14</v>
      </c>
      <c r="B12" s="19" t="s">
        <v>67</v>
      </c>
      <c r="C12" s="6">
        <v>386701</v>
      </c>
      <c r="D12" s="6">
        <v>361461</v>
      </c>
      <c r="E12" s="6">
        <v>685574</v>
      </c>
      <c r="F12" s="6">
        <v>564921</v>
      </c>
      <c r="G12" s="6">
        <v>452415</v>
      </c>
      <c r="H12" s="6">
        <v>434171</v>
      </c>
      <c r="I12" s="6">
        <v>769988</v>
      </c>
      <c r="J12" s="6">
        <v>853086</v>
      </c>
      <c r="K12" s="6">
        <v>646163</v>
      </c>
      <c r="L12" s="6">
        <v>900902</v>
      </c>
      <c r="M12" s="16">
        <v>1028810</v>
      </c>
      <c r="N12" s="6">
        <v>1146802</v>
      </c>
      <c r="O12" s="6">
        <f>SUM(C12:N12)</f>
        <v>8230994</v>
      </c>
      <c r="P12" s="6">
        <v>887785</v>
      </c>
      <c r="Q12" s="6">
        <v>555443</v>
      </c>
      <c r="R12" s="6">
        <v>986264</v>
      </c>
      <c r="S12" s="16">
        <f t="shared" si="1"/>
        <v>9226750</v>
      </c>
    </row>
    <row r="13" spans="1:19" ht="13.7" customHeight="1" x14ac:dyDescent="0.15">
      <c r="A13" s="57"/>
      <c r="B13" s="24" t="s">
        <v>68</v>
      </c>
      <c r="C13" s="7">
        <v>3</v>
      </c>
      <c r="D13" s="7">
        <v>0</v>
      </c>
      <c r="E13" s="7">
        <v>0</v>
      </c>
      <c r="F13" s="7">
        <v>0</v>
      </c>
      <c r="G13" s="7">
        <v>0</v>
      </c>
      <c r="H13" s="7">
        <v>7</v>
      </c>
      <c r="I13" s="7">
        <v>6</v>
      </c>
      <c r="J13" s="7">
        <v>2</v>
      </c>
      <c r="K13" s="7">
        <v>0</v>
      </c>
      <c r="L13" s="7">
        <v>4</v>
      </c>
      <c r="M13" s="17">
        <v>0</v>
      </c>
      <c r="N13" s="7">
        <v>3</v>
      </c>
      <c r="O13" s="8">
        <f>SUM(C13:N13)</f>
        <v>25</v>
      </c>
      <c r="P13" s="7">
        <v>79</v>
      </c>
      <c r="Q13" s="7">
        <v>0</v>
      </c>
      <c r="R13" s="7">
        <v>0</v>
      </c>
      <c r="S13" s="13">
        <f t="shared" si="1"/>
        <v>101</v>
      </c>
    </row>
    <row r="14" spans="1:19" ht="13.7" customHeight="1" x14ac:dyDescent="0.15">
      <c r="A14" s="57"/>
      <c r="B14" s="20" t="s">
        <v>60</v>
      </c>
      <c r="C14" s="5">
        <f>SUM(C12:C13)</f>
        <v>386704</v>
      </c>
      <c r="D14" s="5">
        <f>SUM(D12:D13)</f>
        <v>361461</v>
      </c>
      <c r="E14" s="5">
        <f>SUM(E12:E13)</f>
        <v>685574</v>
      </c>
      <c r="F14" s="15">
        <f>SUM(F12,F13)</f>
        <v>564921</v>
      </c>
      <c r="G14" s="15">
        <f t="shared" ref="G14" si="31">SUM(G12,G13)</f>
        <v>452415</v>
      </c>
      <c r="H14" s="15">
        <f t="shared" ref="H14" si="32">SUM(H12,H13)</f>
        <v>434178</v>
      </c>
      <c r="I14" s="15">
        <f t="shared" ref="I14" si="33">SUM(I12,I13)</f>
        <v>769994</v>
      </c>
      <c r="J14" s="15">
        <f t="shared" ref="J14" si="34">SUM(J12,J13)</f>
        <v>853088</v>
      </c>
      <c r="K14" s="15">
        <f t="shared" ref="K14" si="35">SUM(K12,K13)</f>
        <v>646163</v>
      </c>
      <c r="L14" s="15">
        <f t="shared" ref="L14" si="36">SUM(L12,L13)</f>
        <v>900906</v>
      </c>
      <c r="M14" s="15">
        <f t="shared" ref="M14:N14" si="37">SUM(M12,M13)</f>
        <v>1028810</v>
      </c>
      <c r="N14" s="15">
        <f t="shared" si="37"/>
        <v>1146805</v>
      </c>
      <c r="O14" s="5">
        <f>SUM(O12:O13)</f>
        <v>8231019</v>
      </c>
      <c r="P14" s="15">
        <f t="shared" ref="P14:R14" si="38">SUM(P12,P13)</f>
        <v>887864</v>
      </c>
      <c r="Q14" s="15">
        <f t="shared" si="38"/>
        <v>555443</v>
      </c>
      <c r="R14" s="15">
        <f t="shared" si="38"/>
        <v>986264</v>
      </c>
      <c r="S14" s="14">
        <f t="shared" si="1"/>
        <v>9226851</v>
      </c>
    </row>
    <row r="15" spans="1:19" ht="13.7" customHeight="1" x14ac:dyDescent="0.15">
      <c r="A15" s="57"/>
      <c r="B15" s="19" t="s">
        <v>66</v>
      </c>
      <c r="C15" s="6">
        <v>7353749</v>
      </c>
      <c r="D15" s="6">
        <v>5703717</v>
      </c>
      <c r="E15" s="6">
        <v>8163232</v>
      </c>
      <c r="F15" s="6">
        <v>7717599</v>
      </c>
      <c r="G15" s="6">
        <v>6848021</v>
      </c>
      <c r="H15" s="6">
        <v>7849245</v>
      </c>
      <c r="I15" s="6">
        <v>10349153</v>
      </c>
      <c r="J15" s="6">
        <v>9123781</v>
      </c>
      <c r="K15" s="6">
        <v>9638089</v>
      </c>
      <c r="L15" s="6">
        <v>9882692</v>
      </c>
      <c r="M15" s="6">
        <v>9390892</v>
      </c>
      <c r="N15" s="6">
        <v>12548320</v>
      </c>
      <c r="O15" s="6">
        <f>SUM(C15:N15)</f>
        <v>104568490</v>
      </c>
      <c r="P15" s="6">
        <v>7274278</v>
      </c>
      <c r="Q15" s="6">
        <v>6925079</v>
      </c>
      <c r="R15" s="6">
        <v>8501141</v>
      </c>
      <c r="S15" s="16">
        <f t="shared" si="1"/>
        <v>106048290</v>
      </c>
    </row>
    <row r="16" spans="1:19" ht="13.7" customHeight="1" x14ac:dyDescent="0.15">
      <c r="A16" s="57"/>
      <c r="B16" s="24" t="s">
        <v>65</v>
      </c>
      <c r="C16" s="7">
        <v>1551406</v>
      </c>
      <c r="D16" s="7">
        <v>1645815</v>
      </c>
      <c r="E16" s="7">
        <v>1694291</v>
      </c>
      <c r="F16" s="7">
        <v>1906777</v>
      </c>
      <c r="G16" s="7">
        <v>1461444</v>
      </c>
      <c r="H16" s="7">
        <v>986099</v>
      </c>
      <c r="I16" s="7">
        <v>1245747</v>
      </c>
      <c r="J16" s="7">
        <v>907265</v>
      </c>
      <c r="K16" s="7">
        <v>1215073</v>
      </c>
      <c r="L16" s="7">
        <v>1143852</v>
      </c>
      <c r="M16" s="7">
        <v>1166482</v>
      </c>
      <c r="N16" s="7">
        <v>1203524</v>
      </c>
      <c r="O16" s="8">
        <f>SUM(C16:N16)</f>
        <v>16127775</v>
      </c>
      <c r="P16" s="7">
        <v>780023</v>
      </c>
      <c r="Q16" s="7">
        <v>606372</v>
      </c>
      <c r="R16" s="7">
        <v>450695</v>
      </c>
      <c r="S16" s="13">
        <f t="shared" si="1"/>
        <v>13073353</v>
      </c>
    </row>
    <row r="17" spans="1:19" ht="13.7" customHeight="1" x14ac:dyDescent="0.15">
      <c r="A17" s="58"/>
      <c r="B17" s="20" t="s">
        <v>60</v>
      </c>
      <c r="C17" s="5">
        <f>SUM(C15:C16)</f>
        <v>8905155</v>
      </c>
      <c r="D17" s="5">
        <f>SUM(D15:D16)</f>
        <v>7349532</v>
      </c>
      <c r="E17" s="5">
        <f>SUM(E15:E16)</f>
        <v>9857523</v>
      </c>
      <c r="F17" s="5">
        <f>SUM(F15,F16)</f>
        <v>9624376</v>
      </c>
      <c r="G17" s="5">
        <f t="shared" ref="G17" si="39">SUM(G15,G16)</f>
        <v>8309465</v>
      </c>
      <c r="H17" s="5">
        <f t="shared" ref="H17" si="40">SUM(H15,H16)</f>
        <v>8835344</v>
      </c>
      <c r="I17" s="5">
        <f t="shared" ref="I17" si="41">SUM(I15,I16)</f>
        <v>11594900</v>
      </c>
      <c r="J17" s="5">
        <f t="shared" ref="J17" si="42">SUM(J15,J16)</f>
        <v>10031046</v>
      </c>
      <c r="K17" s="5">
        <f t="shared" ref="K17" si="43">SUM(K15,K16)</f>
        <v>10853162</v>
      </c>
      <c r="L17" s="5">
        <f t="shared" ref="L17" si="44">SUM(L15,L16)</f>
        <v>11026544</v>
      </c>
      <c r="M17" s="5">
        <f t="shared" ref="M17" si="45">SUM(M15,M16)</f>
        <v>10557374</v>
      </c>
      <c r="N17" s="5">
        <f>SUM(N15:N16)</f>
        <v>13751844</v>
      </c>
      <c r="O17" s="5">
        <f>SUM(O15:O16)</f>
        <v>120696265</v>
      </c>
      <c r="P17" s="5">
        <f t="shared" ref="P17:R17" si="46">SUM(P15,P16)</f>
        <v>8054301</v>
      </c>
      <c r="Q17" s="5">
        <f t="shared" si="46"/>
        <v>7531451</v>
      </c>
      <c r="R17" s="5">
        <f t="shared" si="46"/>
        <v>8951836</v>
      </c>
      <c r="S17" s="14">
        <f t="shared" si="1"/>
        <v>119121643</v>
      </c>
    </row>
    <row r="18" spans="1:19" ht="13.7" customHeight="1" x14ac:dyDescent="0.15">
      <c r="A18" s="56" t="s">
        <v>16</v>
      </c>
      <c r="B18" s="19" t="s">
        <v>67</v>
      </c>
      <c r="C18" s="6">
        <v>18400</v>
      </c>
      <c r="D18" s="6">
        <v>16300</v>
      </c>
      <c r="E18" s="6">
        <v>25180</v>
      </c>
      <c r="F18" s="16">
        <v>22261</v>
      </c>
      <c r="G18" s="16">
        <v>20311</v>
      </c>
      <c r="H18" s="16">
        <v>22160</v>
      </c>
      <c r="I18" s="16">
        <v>45481</v>
      </c>
      <c r="J18" s="16">
        <v>46117</v>
      </c>
      <c r="K18" s="16">
        <v>31731</v>
      </c>
      <c r="L18" s="16">
        <v>42123</v>
      </c>
      <c r="M18" s="16">
        <v>45228</v>
      </c>
      <c r="N18" s="6">
        <v>53686</v>
      </c>
      <c r="O18" s="6">
        <f>SUM(C18:N18)</f>
        <v>388978</v>
      </c>
      <c r="P18" s="6">
        <v>51194</v>
      </c>
      <c r="Q18" s="6">
        <v>33061</v>
      </c>
      <c r="R18" s="6">
        <v>45942</v>
      </c>
      <c r="S18" s="16">
        <f t="shared" si="1"/>
        <v>459295</v>
      </c>
    </row>
    <row r="19" spans="1:19" ht="13.7" customHeight="1" x14ac:dyDescent="0.15">
      <c r="A19" s="57"/>
      <c r="B19" s="24" t="s">
        <v>68</v>
      </c>
      <c r="C19" s="7">
        <v>0</v>
      </c>
      <c r="D19" s="7">
        <v>0</v>
      </c>
      <c r="E19" s="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7">
        <v>0</v>
      </c>
      <c r="O19" s="8">
        <f>SUM(C19:N19)</f>
        <v>0</v>
      </c>
      <c r="P19" s="7">
        <v>0</v>
      </c>
      <c r="Q19" s="7">
        <v>0</v>
      </c>
      <c r="R19" s="7">
        <v>0</v>
      </c>
      <c r="S19" s="13">
        <f t="shared" si="1"/>
        <v>0</v>
      </c>
    </row>
    <row r="20" spans="1:19" ht="13.7" customHeight="1" x14ac:dyDescent="0.15">
      <c r="A20" s="57"/>
      <c r="B20" s="20" t="s">
        <v>60</v>
      </c>
      <c r="C20" s="5">
        <f>SUM(C18:C19)</f>
        <v>18400</v>
      </c>
      <c r="D20" s="5">
        <f>SUM(D18:D19)</f>
        <v>16300</v>
      </c>
      <c r="E20" s="5">
        <f>SUM(E18:E19)</f>
        <v>25180</v>
      </c>
      <c r="F20" s="15">
        <f>SUM(F18,F19,)</f>
        <v>22261</v>
      </c>
      <c r="G20" s="15">
        <f t="shared" ref="G20" si="47">SUM(G18,G19,)</f>
        <v>20311</v>
      </c>
      <c r="H20" s="15">
        <f t="shared" ref="H20" si="48">SUM(H18,H19,)</f>
        <v>22160</v>
      </c>
      <c r="I20" s="15">
        <f t="shared" ref="I20" si="49">SUM(I18,I19,)</f>
        <v>45481</v>
      </c>
      <c r="J20" s="15">
        <f t="shared" ref="J20" si="50">SUM(J18,J19,)</f>
        <v>46117</v>
      </c>
      <c r="K20" s="15">
        <f t="shared" ref="K20" si="51">SUM(K18,K19,)</f>
        <v>31731</v>
      </c>
      <c r="L20" s="15">
        <f t="shared" ref="L20" si="52">SUM(L18,L19,)</f>
        <v>42123</v>
      </c>
      <c r="M20" s="15">
        <f t="shared" ref="M20" si="53">SUM(M18,M19,)</f>
        <v>45228</v>
      </c>
      <c r="N20" s="5">
        <f>SUM(N18:N19)</f>
        <v>53686</v>
      </c>
      <c r="O20" s="5">
        <f>SUM(O18:O19)</f>
        <v>388978</v>
      </c>
      <c r="P20" s="15">
        <f t="shared" ref="P20:R20" si="54">SUM(P18,P19)</f>
        <v>51194</v>
      </c>
      <c r="Q20" s="15">
        <f t="shared" si="54"/>
        <v>33061</v>
      </c>
      <c r="R20" s="15">
        <f t="shared" si="54"/>
        <v>45942</v>
      </c>
      <c r="S20" s="14">
        <f t="shared" si="1"/>
        <v>459295</v>
      </c>
    </row>
    <row r="21" spans="1:19" ht="13.7" customHeight="1" x14ac:dyDescent="0.15">
      <c r="A21" s="57"/>
      <c r="B21" s="19" t="s">
        <v>66</v>
      </c>
      <c r="C21" s="6">
        <v>125836</v>
      </c>
      <c r="D21" s="6">
        <v>95102</v>
      </c>
      <c r="E21" s="6">
        <v>96319</v>
      </c>
      <c r="F21" s="16">
        <v>85497</v>
      </c>
      <c r="G21" s="16">
        <v>74830</v>
      </c>
      <c r="H21" s="16">
        <v>104627</v>
      </c>
      <c r="I21" s="16">
        <v>211596</v>
      </c>
      <c r="J21" s="16">
        <v>185451</v>
      </c>
      <c r="K21" s="16">
        <v>179151</v>
      </c>
      <c r="L21" s="16">
        <v>142293</v>
      </c>
      <c r="M21" s="16">
        <v>142170</v>
      </c>
      <c r="N21" s="6">
        <v>178892</v>
      </c>
      <c r="O21" s="6">
        <f>SUM(C21:N21)</f>
        <v>1621764</v>
      </c>
      <c r="P21" s="6">
        <v>230029</v>
      </c>
      <c r="Q21" s="6">
        <v>198303</v>
      </c>
      <c r="R21" s="6">
        <v>212360</v>
      </c>
      <c r="S21" s="16">
        <f t="shared" si="1"/>
        <v>1945199</v>
      </c>
    </row>
    <row r="22" spans="1:19" ht="13.7" customHeight="1" x14ac:dyDescent="0.15">
      <c r="A22" s="57"/>
      <c r="B22" s="24" t="s">
        <v>65</v>
      </c>
      <c r="C22" s="7">
        <v>0</v>
      </c>
      <c r="D22" s="7">
        <v>0</v>
      </c>
      <c r="E22" s="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7">
        <v>0</v>
      </c>
      <c r="O22" s="8">
        <f>SUM(C22:N22)</f>
        <v>0</v>
      </c>
      <c r="P22" s="7">
        <v>0</v>
      </c>
      <c r="Q22" s="7">
        <v>0</v>
      </c>
      <c r="R22" s="7">
        <v>0</v>
      </c>
      <c r="S22" s="13">
        <f t="shared" si="1"/>
        <v>0</v>
      </c>
    </row>
    <row r="23" spans="1:19" ht="13.7" customHeight="1" x14ac:dyDescent="0.15">
      <c r="A23" s="58"/>
      <c r="B23" s="20" t="s">
        <v>60</v>
      </c>
      <c r="C23" s="5">
        <f t="shared" ref="C23:O23" si="55">SUM(C21:C22)</f>
        <v>125836</v>
      </c>
      <c r="D23" s="5">
        <f t="shared" si="55"/>
        <v>95102</v>
      </c>
      <c r="E23" s="5">
        <f t="shared" si="55"/>
        <v>96319</v>
      </c>
      <c r="F23" s="5">
        <f t="shared" si="55"/>
        <v>85497</v>
      </c>
      <c r="G23" s="5">
        <f t="shared" si="55"/>
        <v>74830</v>
      </c>
      <c r="H23" s="5">
        <f t="shared" si="55"/>
        <v>104627</v>
      </c>
      <c r="I23" s="5">
        <f t="shared" si="55"/>
        <v>211596</v>
      </c>
      <c r="J23" s="5">
        <f t="shared" si="55"/>
        <v>185451</v>
      </c>
      <c r="K23" s="5">
        <f t="shared" si="55"/>
        <v>179151</v>
      </c>
      <c r="L23" s="5">
        <f t="shared" si="55"/>
        <v>142293</v>
      </c>
      <c r="M23" s="5">
        <f t="shared" si="55"/>
        <v>142170</v>
      </c>
      <c r="N23" s="5">
        <f t="shared" si="55"/>
        <v>178892</v>
      </c>
      <c r="O23" s="9">
        <f t="shared" si="55"/>
        <v>1621764</v>
      </c>
      <c r="P23" s="15">
        <f t="shared" ref="P23:R23" si="56">SUM(P21,P22)</f>
        <v>230029</v>
      </c>
      <c r="Q23" s="15">
        <f t="shared" si="56"/>
        <v>198303</v>
      </c>
      <c r="R23" s="15">
        <f t="shared" si="56"/>
        <v>212360</v>
      </c>
      <c r="S23" s="14">
        <f t="shared" si="1"/>
        <v>1945199</v>
      </c>
    </row>
    <row r="24" spans="1:19" ht="13.7" customHeight="1" x14ac:dyDescent="0.15">
      <c r="A24" s="56" t="s">
        <v>15</v>
      </c>
      <c r="B24" s="19" t="s">
        <v>67</v>
      </c>
      <c r="C24" s="6">
        <v>1950</v>
      </c>
      <c r="D24" s="6">
        <v>2126</v>
      </c>
      <c r="E24" s="6">
        <v>4100</v>
      </c>
      <c r="F24" s="16">
        <v>4155</v>
      </c>
      <c r="G24" s="16">
        <v>4001</v>
      </c>
      <c r="H24" s="16">
        <v>7179</v>
      </c>
      <c r="I24" s="16">
        <v>12058</v>
      </c>
      <c r="J24" s="16">
        <v>10577</v>
      </c>
      <c r="K24" s="16">
        <v>7729</v>
      </c>
      <c r="L24" s="16">
        <v>10098</v>
      </c>
      <c r="M24" s="16">
        <v>8392</v>
      </c>
      <c r="N24" s="6">
        <v>4807</v>
      </c>
      <c r="O24" s="6">
        <f>SUM(C24:N24)</f>
        <v>77172</v>
      </c>
      <c r="P24" s="6">
        <v>3609</v>
      </c>
      <c r="Q24" s="6">
        <v>2807</v>
      </c>
      <c r="R24" s="6">
        <v>5260</v>
      </c>
      <c r="S24" s="16">
        <f t="shared" si="1"/>
        <v>80672</v>
      </c>
    </row>
    <row r="25" spans="1:19" ht="13.7" customHeight="1" x14ac:dyDescent="0.15">
      <c r="A25" s="57"/>
      <c r="B25" s="24" t="s">
        <v>68</v>
      </c>
      <c r="C25" s="7">
        <v>0</v>
      </c>
      <c r="D25" s="7">
        <v>0</v>
      </c>
      <c r="E25" s="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7">
        <v>0</v>
      </c>
      <c r="O25" s="8">
        <f>SUM(C25:N25)</f>
        <v>0</v>
      </c>
      <c r="P25" s="7">
        <v>0</v>
      </c>
      <c r="Q25" s="7">
        <v>0</v>
      </c>
      <c r="R25" s="7">
        <v>0</v>
      </c>
      <c r="S25" s="13">
        <f t="shared" si="1"/>
        <v>0</v>
      </c>
    </row>
    <row r="26" spans="1:19" ht="13.7" customHeight="1" x14ac:dyDescent="0.15">
      <c r="A26" s="57"/>
      <c r="B26" s="20" t="s">
        <v>60</v>
      </c>
      <c r="C26" s="5">
        <f t="shared" ref="C26:O26" si="57">SUM(C24:C25)</f>
        <v>1950</v>
      </c>
      <c r="D26" s="5">
        <f t="shared" si="57"/>
        <v>2126</v>
      </c>
      <c r="E26" s="5">
        <f t="shared" si="57"/>
        <v>4100</v>
      </c>
      <c r="F26" s="5">
        <f t="shared" si="57"/>
        <v>4155</v>
      </c>
      <c r="G26" s="5">
        <f t="shared" si="57"/>
        <v>4001</v>
      </c>
      <c r="H26" s="5">
        <f t="shared" si="57"/>
        <v>7179</v>
      </c>
      <c r="I26" s="5">
        <f t="shared" si="57"/>
        <v>12058</v>
      </c>
      <c r="J26" s="5">
        <f t="shared" si="57"/>
        <v>10577</v>
      </c>
      <c r="K26" s="5">
        <f t="shared" si="57"/>
        <v>7729</v>
      </c>
      <c r="L26" s="5">
        <f t="shared" si="57"/>
        <v>10098</v>
      </c>
      <c r="M26" s="5">
        <f t="shared" si="57"/>
        <v>8392</v>
      </c>
      <c r="N26" s="5">
        <f t="shared" si="57"/>
        <v>4807</v>
      </c>
      <c r="O26" s="5">
        <f t="shared" si="57"/>
        <v>77172</v>
      </c>
      <c r="P26" s="15">
        <f t="shared" ref="P26:R26" si="58">SUM(P24,P25)</f>
        <v>3609</v>
      </c>
      <c r="Q26" s="15">
        <f t="shared" si="58"/>
        <v>2807</v>
      </c>
      <c r="R26" s="15">
        <f t="shared" si="58"/>
        <v>5260</v>
      </c>
      <c r="S26" s="14">
        <f t="shared" si="1"/>
        <v>80672</v>
      </c>
    </row>
    <row r="27" spans="1:19" ht="13.7" customHeight="1" x14ac:dyDescent="0.15">
      <c r="A27" s="57"/>
      <c r="B27" s="19" t="s">
        <v>66</v>
      </c>
      <c r="C27" s="6">
        <v>735</v>
      </c>
      <c r="D27" s="6">
        <v>918</v>
      </c>
      <c r="E27" s="6">
        <v>693</v>
      </c>
      <c r="F27" s="16">
        <v>1906</v>
      </c>
      <c r="G27" s="16">
        <v>2874</v>
      </c>
      <c r="H27" s="16">
        <v>3529</v>
      </c>
      <c r="I27" s="16">
        <v>2992</v>
      </c>
      <c r="J27" s="16">
        <v>2942</v>
      </c>
      <c r="K27" s="16">
        <v>2128</v>
      </c>
      <c r="L27" s="16">
        <v>1613</v>
      </c>
      <c r="M27" s="16">
        <v>2458</v>
      </c>
      <c r="N27" s="6">
        <v>4916</v>
      </c>
      <c r="O27" s="6">
        <f>SUM(C27:N27)</f>
        <v>27704</v>
      </c>
      <c r="P27" s="6">
        <v>4130</v>
      </c>
      <c r="Q27" s="6">
        <v>3004</v>
      </c>
      <c r="R27" s="6">
        <v>4232</v>
      </c>
      <c r="S27" s="16">
        <f t="shared" si="1"/>
        <v>36724</v>
      </c>
    </row>
    <row r="28" spans="1:19" ht="13.7" customHeight="1" x14ac:dyDescent="0.15">
      <c r="A28" s="57"/>
      <c r="B28" s="24" t="s">
        <v>65</v>
      </c>
      <c r="C28" s="7">
        <v>0</v>
      </c>
      <c r="D28" s="7">
        <v>0</v>
      </c>
      <c r="E28" s="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7">
        <v>0</v>
      </c>
      <c r="O28" s="8">
        <f>SUM(C28:N28)</f>
        <v>0</v>
      </c>
      <c r="P28" s="7">
        <v>0</v>
      </c>
      <c r="Q28" s="7">
        <v>0</v>
      </c>
      <c r="R28" s="7">
        <v>0</v>
      </c>
      <c r="S28" s="13">
        <f t="shared" si="1"/>
        <v>0</v>
      </c>
    </row>
    <row r="29" spans="1:19" ht="13.7" customHeight="1" x14ac:dyDescent="0.15">
      <c r="A29" s="58"/>
      <c r="B29" s="20" t="s">
        <v>60</v>
      </c>
      <c r="C29" s="5">
        <f t="shared" ref="C29:O29" si="59">SUM(C27:C28)</f>
        <v>735</v>
      </c>
      <c r="D29" s="5">
        <f t="shared" si="59"/>
        <v>918</v>
      </c>
      <c r="E29" s="5">
        <f t="shared" si="59"/>
        <v>693</v>
      </c>
      <c r="F29" s="5">
        <f t="shared" si="59"/>
        <v>1906</v>
      </c>
      <c r="G29" s="5">
        <f t="shared" si="59"/>
        <v>2874</v>
      </c>
      <c r="H29" s="5">
        <f t="shared" si="59"/>
        <v>3529</v>
      </c>
      <c r="I29" s="5">
        <f t="shared" si="59"/>
        <v>2992</v>
      </c>
      <c r="J29" s="5">
        <f t="shared" si="59"/>
        <v>2942</v>
      </c>
      <c r="K29" s="5">
        <f t="shared" si="59"/>
        <v>2128</v>
      </c>
      <c r="L29" s="5">
        <f t="shared" si="59"/>
        <v>1613</v>
      </c>
      <c r="M29" s="5">
        <f t="shared" si="59"/>
        <v>2458</v>
      </c>
      <c r="N29" s="5">
        <f t="shared" si="59"/>
        <v>4916</v>
      </c>
      <c r="O29" s="5">
        <f t="shared" si="59"/>
        <v>27704</v>
      </c>
      <c r="P29" s="15">
        <f t="shared" ref="P29:R29" si="60">SUM(P27,P28)</f>
        <v>4130</v>
      </c>
      <c r="Q29" s="15">
        <f t="shared" si="60"/>
        <v>3004</v>
      </c>
      <c r="R29" s="15">
        <f t="shared" si="60"/>
        <v>4232</v>
      </c>
      <c r="S29" s="14">
        <f t="shared" si="1"/>
        <v>36724</v>
      </c>
    </row>
    <row r="30" spans="1:19" ht="13.7" customHeight="1" x14ac:dyDescent="0.15">
      <c r="A30" s="56" t="s">
        <v>17</v>
      </c>
      <c r="B30" s="19" t="s">
        <v>67</v>
      </c>
      <c r="C30" s="6">
        <v>19014</v>
      </c>
      <c r="D30" s="6">
        <v>17222</v>
      </c>
      <c r="E30" s="6">
        <v>27797</v>
      </c>
      <c r="F30" s="6">
        <v>24578</v>
      </c>
      <c r="G30" s="6">
        <v>19525</v>
      </c>
      <c r="H30" s="6">
        <v>20908</v>
      </c>
      <c r="I30" s="6">
        <v>40925</v>
      </c>
      <c r="J30" s="6">
        <v>55610</v>
      </c>
      <c r="K30" s="6">
        <v>35155</v>
      </c>
      <c r="L30" s="6">
        <v>47379</v>
      </c>
      <c r="M30" s="16">
        <v>41785</v>
      </c>
      <c r="N30" s="6">
        <v>44571</v>
      </c>
      <c r="O30" s="8">
        <f>SUM(C30:N30)</f>
        <v>394469</v>
      </c>
      <c r="P30" s="6">
        <v>38738</v>
      </c>
      <c r="Q30" s="6">
        <v>26587</v>
      </c>
      <c r="R30" s="6">
        <v>36050</v>
      </c>
      <c r="S30" s="16">
        <f t="shared" si="1"/>
        <v>431811</v>
      </c>
    </row>
    <row r="31" spans="1:19" ht="13.7" customHeight="1" x14ac:dyDescent="0.15">
      <c r="A31" s="57"/>
      <c r="B31" s="24" t="s">
        <v>68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17">
        <v>0</v>
      </c>
      <c r="N31" s="7">
        <v>0</v>
      </c>
      <c r="O31" s="8">
        <f>SUM(C31:N31)</f>
        <v>0</v>
      </c>
      <c r="P31" s="7">
        <v>0</v>
      </c>
      <c r="Q31" s="7">
        <v>0</v>
      </c>
      <c r="R31" s="7">
        <v>0</v>
      </c>
      <c r="S31" s="13">
        <f t="shared" si="1"/>
        <v>0</v>
      </c>
    </row>
    <row r="32" spans="1:19" ht="13.7" customHeight="1" x14ac:dyDescent="0.15">
      <c r="A32" s="57"/>
      <c r="B32" s="20" t="s">
        <v>60</v>
      </c>
      <c r="C32" s="5">
        <f t="shared" ref="C32:O32" si="61">SUM(C30:C31)</f>
        <v>19014</v>
      </c>
      <c r="D32" s="5">
        <f t="shared" si="61"/>
        <v>17222</v>
      </c>
      <c r="E32" s="5">
        <f t="shared" si="61"/>
        <v>27797</v>
      </c>
      <c r="F32" s="5">
        <f t="shared" si="61"/>
        <v>24578</v>
      </c>
      <c r="G32" s="5">
        <f t="shared" si="61"/>
        <v>19525</v>
      </c>
      <c r="H32" s="5">
        <f t="shared" si="61"/>
        <v>20908</v>
      </c>
      <c r="I32" s="5">
        <f t="shared" si="61"/>
        <v>40925</v>
      </c>
      <c r="J32" s="5">
        <f t="shared" si="61"/>
        <v>55610</v>
      </c>
      <c r="K32" s="5">
        <f t="shared" si="61"/>
        <v>35155</v>
      </c>
      <c r="L32" s="5">
        <f t="shared" si="61"/>
        <v>47379</v>
      </c>
      <c r="M32" s="5">
        <f t="shared" si="61"/>
        <v>41785</v>
      </c>
      <c r="N32" s="5">
        <f t="shared" si="61"/>
        <v>44571</v>
      </c>
      <c r="O32" s="5">
        <f t="shared" si="61"/>
        <v>394469</v>
      </c>
      <c r="P32" s="15">
        <f t="shared" ref="P32:R32" si="62">SUM(P30,P31)</f>
        <v>38738</v>
      </c>
      <c r="Q32" s="15">
        <f t="shared" si="62"/>
        <v>26587</v>
      </c>
      <c r="R32" s="15">
        <f t="shared" si="62"/>
        <v>36050</v>
      </c>
      <c r="S32" s="14">
        <f t="shared" si="1"/>
        <v>431811</v>
      </c>
    </row>
    <row r="33" spans="1:19" ht="13.7" customHeight="1" x14ac:dyDescent="0.15">
      <c r="A33" s="57"/>
      <c r="B33" s="19" t="s">
        <v>66</v>
      </c>
      <c r="C33" s="6">
        <v>55622</v>
      </c>
      <c r="D33" s="6">
        <v>58193</v>
      </c>
      <c r="E33" s="6">
        <v>90956</v>
      </c>
      <c r="F33" s="16">
        <v>84051</v>
      </c>
      <c r="G33" s="16">
        <v>81839</v>
      </c>
      <c r="H33" s="16">
        <v>69697</v>
      </c>
      <c r="I33" s="16">
        <v>72199</v>
      </c>
      <c r="J33" s="16">
        <v>75063</v>
      </c>
      <c r="K33" s="16">
        <v>124121</v>
      </c>
      <c r="L33" s="16">
        <v>96771</v>
      </c>
      <c r="M33" s="16">
        <v>80002</v>
      </c>
      <c r="N33" s="6">
        <v>82906</v>
      </c>
      <c r="O33" s="6">
        <f>SUM(C33:N33)</f>
        <v>971420</v>
      </c>
      <c r="P33" s="6">
        <v>73944</v>
      </c>
      <c r="Q33" s="6">
        <v>64687</v>
      </c>
      <c r="R33" s="6">
        <v>75047</v>
      </c>
      <c r="S33" s="16">
        <f t="shared" si="1"/>
        <v>980327</v>
      </c>
    </row>
    <row r="34" spans="1:19" ht="13.7" customHeight="1" x14ac:dyDescent="0.15">
      <c r="A34" s="57"/>
      <c r="B34" s="24" t="s">
        <v>65</v>
      </c>
      <c r="C34" s="8">
        <v>0</v>
      </c>
      <c r="D34" s="8">
        <v>0</v>
      </c>
      <c r="E34" s="8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8">
        <v>0</v>
      </c>
      <c r="O34" s="8">
        <f>SUM(C34:N34)</f>
        <v>0</v>
      </c>
      <c r="P34" s="8">
        <v>0</v>
      </c>
      <c r="Q34" s="8">
        <v>0</v>
      </c>
      <c r="R34" s="8">
        <v>0</v>
      </c>
      <c r="S34" s="13">
        <f t="shared" si="1"/>
        <v>0</v>
      </c>
    </row>
    <row r="35" spans="1:19" ht="13.7" customHeight="1" x14ac:dyDescent="0.15">
      <c r="A35" s="58"/>
      <c r="B35" s="20" t="s">
        <v>60</v>
      </c>
      <c r="C35" s="5">
        <f t="shared" ref="C35:O35" si="63">SUM(C33:C34)</f>
        <v>55622</v>
      </c>
      <c r="D35" s="5">
        <f t="shared" si="63"/>
        <v>58193</v>
      </c>
      <c r="E35" s="5">
        <f t="shared" si="63"/>
        <v>90956</v>
      </c>
      <c r="F35" s="5">
        <f t="shared" si="63"/>
        <v>84051</v>
      </c>
      <c r="G35" s="5">
        <f t="shared" si="63"/>
        <v>81839</v>
      </c>
      <c r="H35" s="5">
        <f t="shared" si="63"/>
        <v>69697</v>
      </c>
      <c r="I35" s="5">
        <f t="shared" si="63"/>
        <v>72199</v>
      </c>
      <c r="J35" s="5">
        <f t="shared" si="63"/>
        <v>75063</v>
      </c>
      <c r="K35" s="5">
        <f t="shared" si="63"/>
        <v>124121</v>
      </c>
      <c r="L35" s="5">
        <f t="shared" si="63"/>
        <v>96771</v>
      </c>
      <c r="M35" s="5">
        <f t="shared" si="63"/>
        <v>80002</v>
      </c>
      <c r="N35" s="5">
        <f t="shared" si="63"/>
        <v>82906</v>
      </c>
      <c r="O35" s="5">
        <f t="shared" si="63"/>
        <v>971420</v>
      </c>
      <c r="P35" s="15">
        <f t="shared" ref="P35:R35" si="64">SUM(P33,P34)</f>
        <v>73944</v>
      </c>
      <c r="Q35" s="15">
        <f t="shared" si="64"/>
        <v>64687</v>
      </c>
      <c r="R35" s="15">
        <f t="shared" si="64"/>
        <v>75047</v>
      </c>
      <c r="S35" s="14">
        <f t="shared" si="1"/>
        <v>980327</v>
      </c>
    </row>
    <row r="36" spans="1:19" ht="13.7" customHeight="1" x14ac:dyDescent="0.15">
      <c r="A36" s="56" t="s">
        <v>18</v>
      </c>
      <c r="B36" s="19" t="s">
        <v>67</v>
      </c>
      <c r="C36" s="6">
        <v>12867</v>
      </c>
      <c r="D36" s="6">
        <v>11228</v>
      </c>
      <c r="E36" s="6">
        <v>17219</v>
      </c>
      <c r="F36" s="6">
        <v>15962</v>
      </c>
      <c r="G36" s="6">
        <v>15139</v>
      </c>
      <c r="H36" s="6">
        <v>14822</v>
      </c>
      <c r="I36" s="6">
        <v>24290</v>
      </c>
      <c r="J36" s="6">
        <v>28460</v>
      </c>
      <c r="K36" s="6">
        <v>19576</v>
      </c>
      <c r="L36" s="6">
        <v>28382</v>
      </c>
      <c r="M36" s="16">
        <v>32340</v>
      </c>
      <c r="N36" s="6">
        <v>36726</v>
      </c>
      <c r="O36" s="8">
        <f>SUM(C36:N36)</f>
        <v>257011</v>
      </c>
      <c r="P36" s="6">
        <v>32663</v>
      </c>
      <c r="Q36" s="6">
        <v>18582</v>
      </c>
      <c r="R36" s="6">
        <v>28466</v>
      </c>
      <c r="S36" s="16">
        <f t="shared" si="1"/>
        <v>295408</v>
      </c>
    </row>
    <row r="37" spans="1:19" ht="13.7" customHeight="1" x14ac:dyDescent="0.15">
      <c r="A37" s="57"/>
      <c r="B37" s="24" t="s">
        <v>68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13">
        <v>0</v>
      </c>
      <c r="N37" s="8">
        <v>0</v>
      </c>
      <c r="O37" s="8">
        <f>SUM(C37:N37)</f>
        <v>0</v>
      </c>
      <c r="P37" s="8">
        <v>0</v>
      </c>
      <c r="Q37" s="8">
        <v>0</v>
      </c>
      <c r="R37" s="8">
        <v>0</v>
      </c>
      <c r="S37" s="13">
        <f t="shared" si="1"/>
        <v>0</v>
      </c>
    </row>
    <row r="38" spans="1:19" ht="13.7" customHeight="1" x14ac:dyDescent="0.15">
      <c r="A38" s="57"/>
      <c r="B38" s="20" t="s">
        <v>60</v>
      </c>
      <c r="C38" s="5">
        <f t="shared" ref="C38:O38" si="65">SUM(C36:C37)</f>
        <v>12867</v>
      </c>
      <c r="D38" s="5">
        <f t="shared" si="65"/>
        <v>11228</v>
      </c>
      <c r="E38" s="5">
        <f t="shared" si="65"/>
        <v>17219</v>
      </c>
      <c r="F38" s="5">
        <f t="shared" si="65"/>
        <v>15962</v>
      </c>
      <c r="G38" s="5">
        <f t="shared" si="65"/>
        <v>15139</v>
      </c>
      <c r="H38" s="5">
        <f t="shared" si="65"/>
        <v>14822</v>
      </c>
      <c r="I38" s="5">
        <f t="shared" si="65"/>
        <v>24290</v>
      </c>
      <c r="J38" s="5">
        <f t="shared" si="65"/>
        <v>28460</v>
      </c>
      <c r="K38" s="5">
        <f t="shared" si="65"/>
        <v>19576</v>
      </c>
      <c r="L38" s="5">
        <f t="shared" si="65"/>
        <v>28382</v>
      </c>
      <c r="M38" s="5">
        <f t="shared" si="65"/>
        <v>32340</v>
      </c>
      <c r="N38" s="5">
        <f t="shared" si="65"/>
        <v>36726</v>
      </c>
      <c r="O38" s="5">
        <f t="shared" si="65"/>
        <v>257011</v>
      </c>
      <c r="P38" s="15">
        <f t="shared" ref="P38:R38" si="66">SUM(P36,P37)</f>
        <v>32663</v>
      </c>
      <c r="Q38" s="15">
        <f t="shared" si="66"/>
        <v>18582</v>
      </c>
      <c r="R38" s="15">
        <f t="shared" si="66"/>
        <v>28466</v>
      </c>
      <c r="S38" s="14">
        <f t="shared" ref="S38:S59" si="67">SUM(F38:N38,P38:R38)</f>
        <v>295408</v>
      </c>
    </row>
    <row r="39" spans="1:19" ht="13.5" customHeight="1" x14ac:dyDescent="0.15">
      <c r="A39" s="57"/>
      <c r="B39" s="19" t="s">
        <v>66</v>
      </c>
      <c r="C39" s="6">
        <v>29384</v>
      </c>
      <c r="D39" s="6">
        <v>32405</v>
      </c>
      <c r="E39" s="6">
        <v>29930</v>
      </c>
      <c r="F39" s="16">
        <v>24548</v>
      </c>
      <c r="G39" s="16">
        <v>27919</v>
      </c>
      <c r="H39" s="16">
        <v>26543</v>
      </c>
      <c r="I39" s="16">
        <v>39325</v>
      </c>
      <c r="J39" s="16">
        <v>25964</v>
      </c>
      <c r="K39" s="16">
        <v>26925</v>
      </c>
      <c r="L39" s="16">
        <v>22958</v>
      </c>
      <c r="M39" s="16">
        <v>26345</v>
      </c>
      <c r="N39" s="6">
        <v>46533</v>
      </c>
      <c r="O39" s="8">
        <f>SUM(C39:N39)</f>
        <v>358779</v>
      </c>
      <c r="P39" s="6">
        <v>31939</v>
      </c>
      <c r="Q39" s="6">
        <v>27386</v>
      </c>
      <c r="R39" s="6">
        <v>28241</v>
      </c>
      <c r="S39" s="16">
        <f t="shared" si="67"/>
        <v>354626</v>
      </c>
    </row>
    <row r="40" spans="1:19" ht="13.7" customHeight="1" x14ac:dyDescent="0.15">
      <c r="A40" s="57"/>
      <c r="B40" s="24" t="s">
        <v>65</v>
      </c>
      <c r="C40" s="8">
        <v>0</v>
      </c>
      <c r="D40" s="8">
        <v>0</v>
      </c>
      <c r="E40" s="8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8">
        <v>0</v>
      </c>
      <c r="O40" s="8">
        <f>SUM(C40:N40)</f>
        <v>0</v>
      </c>
      <c r="P40" s="8">
        <v>0</v>
      </c>
      <c r="Q40" s="8">
        <v>0</v>
      </c>
      <c r="R40" s="8">
        <v>0</v>
      </c>
      <c r="S40" s="13">
        <f t="shared" si="67"/>
        <v>0</v>
      </c>
    </row>
    <row r="41" spans="1:19" ht="13.7" customHeight="1" x14ac:dyDescent="0.15">
      <c r="A41" s="58"/>
      <c r="B41" s="20" t="s">
        <v>60</v>
      </c>
      <c r="C41" s="5">
        <f t="shared" ref="C41:O41" si="68">SUM(C39:C40)</f>
        <v>29384</v>
      </c>
      <c r="D41" s="5">
        <f t="shared" si="68"/>
        <v>32405</v>
      </c>
      <c r="E41" s="5">
        <f t="shared" si="68"/>
        <v>29930</v>
      </c>
      <c r="F41" s="5">
        <f t="shared" si="68"/>
        <v>24548</v>
      </c>
      <c r="G41" s="5">
        <f t="shared" si="68"/>
        <v>27919</v>
      </c>
      <c r="H41" s="5">
        <f t="shared" si="68"/>
        <v>26543</v>
      </c>
      <c r="I41" s="5">
        <f t="shared" si="68"/>
        <v>39325</v>
      </c>
      <c r="J41" s="5">
        <f t="shared" si="68"/>
        <v>25964</v>
      </c>
      <c r="K41" s="5">
        <f t="shared" si="68"/>
        <v>26925</v>
      </c>
      <c r="L41" s="5">
        <f t="shared" si="68"/>
        <v>22958</v>
      </c>
      <c r="M41" s="5">
        <f t="shared" si="68"/>
        <v>26345</v>
      </c>
      <c r="N41" s="5">
        <f t="shared" si="68"/>
        <v>46533</v>
      </c>
      <c r="O41" s="5">
        <f t="shared" si="68"/>
        <v>358779</v>
      </c>
      <c r="P41" s="15">
        <f t="shared" ref="P41:R41" si="69">SUM(P39,P40)</f>
        <v>31939</v>
      </c>
      <c r="Q41" s="15">
        <f t="shared" si="69"/>
        <v>27386</v>
      </c>
      <c r="R41" s="15">
        <f t="shared" si="69"/>
        <v>28241</v>
      </c>
      <c r="S41" s="14">
        <f t="shared" si="67"/>
        <v>354626</v>
      </c>
    </row>
    <row r="42" spans="1:19" ht="13.7" customHeight="1" x14ac:dyDescent="0.15">
      <c r="A42" s="56" t="s">
        <v>19</v>
      </c>
      <c r="B42" s="19" t="s">
        <v>67</v>
      </c>
      <c r="C42" s="6">
        <v>28050</v>
      </c>
      <c r="D42" s="6">
        <v>25031</v>
      </c>
      <c r="E42" s="6">
        <v>46655</v>
      </c>
      <c r="F42" s="16">
        <v>51468</v>
      </c>
      <c r="G42" s="16">
        <v>44177</v>
      </c>
      <c r="H42" s="16">
        <v>35153</v>
      </c>
      <c r="I42" s="16">
        <v>65723</v>
      </c>
      <c r="J42" s="16">
        <v>68652</v>
      </c>
      <c r="K42" s="16">
        <v>50999</v>
      </c>
      <c r="L42" s="16">
        <v>83991</v>
      </c>
      <c r="M42" s="16">
        <v>93265</v>
      </c>
      <c r="N42" s="6">
        <v>96231</v>
      </c>
      <c r="O42" s="8">
        <f>SUM(C42:N42)</f>
        <v>689395</v>
      </c>
      <c r="P42" s="6">
        <v>69950</v>
      </c>
      <c r="Q42" s="6">
        <v>39120</v>
      </c>
      <c r="R42" s="6">
        <v>80373</v>
      </c>
      <c r="S42" s="16">
        <f t="shared" si="67"/>
        <v>779102</v>
      </c>
    </row>
    <row r="43" spans="1:19" ht="13.7" customHeight="1" x14ac:dyDescent="0.15">
      <c r="A43" s="57"/>
      <c r="B43" s="24" t="s">
        <v>68</v>
      </c>
      <c r="C43" s="8">
        <v>0</v>
      </c>
      <c r="D43" s="8">
        <v>0</v>
      </c>
      <c r="E43" s="8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8">
        <v>0</v>
      </c>
      <c r="O43" s="8">
        <f>SUM(C43:N43)</f>
        <v>0</v>
      </c>
      <c r="P43" s="8">
        <v>0</v>
      </c>
      <c r="Q43" s="8">
        <v>0</v>
      </c>
      <c r="R43" s="8">
        <v>0</v>
      </c>
      <c r="S43" s="13">
        <f t="shared" si="67"/>
        <v>0</v>
      </c>
    </row>
    <row r="44" spans="1:19" ht="13.7" customHeight="1" x14ac:dyDescent="0.15">
      <c r="A44" s="57"/>
      <c r="B44" s="20" t="s">
        <v>60</v>
      </c>
      <c r="C44" s="5">
        <f t="shared" ref="C44:O44" si="70">SUM(C42:C43)</f>
        <v>28050</v>
      </c>
      <c r="D44" s="5">
        <f t="shared" si="70"/>
        <v>25031</v>
      </c>
      <c r="E44" s="5">
        <f t="shared" si="70"/>
        <v>46655</v>
      </c>
      <c r="F44" s="5">
        <f t="shared" si="70"/>
        <v>51468</v>
      </c>
      <c r="G44" s="5">
        <f t="shared" si="70"/>
        <v>44177</v>
      </c>
      <c r="H44" s="5">
        <f t="shared" si="70"/>
        <v>35153</v>
      </c>
      <c r="I44" s="5">
        <f t="shared" si="70"/>
        <v>65723</v>
      </c>
      <c r="J44" s="5">
        <f t="shared" si="70"/>
        <v>68652</v>
      </c>
      <c r="K44" s="5">
        <f t="shared" si="70"/>
        <v>50999</v>
      </c>
      <c r="L44" s="5">
        <f t="shared" si="70"/>
        <v>83991</v>
      </c>
      <c r="M44" s="5">
        <f t="shared" si="70"/>
        <v>93265</v>
      </c>
      <c r="N44" s="5">
        <f t="shared" si="70"/>
        <v>96231</v>
      </c>
      <c r="O44" s="5">
        <f t="shared" si="70"/>
        <v>689395</v>
      </c>
      <c r="P44" s="15">
        <f t="shared" ref="P44:R44" si="71">SUM(P42,P43)</f>
        <v>69950</v>
      </c>
      <c r="Q44" s="15">
        <f t="shared" si="71"/>
        <v>39120</v>
      </c>
      <c r="R44" s="15">
        <f t="shared" si="71"/>
        <v>80373</v>
      </c>
      <c r="S44" s="14">
        <f t="shared" si="67"/>
        <v>779102</v>
      </c>
    </row>
    <row r="45" spans="1:19" ht="13.7" customHeight="1" x14ac:dyDescent="0.15">
      <c r="A45" s="57"/>
      <c r="B45" s="19" t="s">
        <v>66</v>
      </c>
      <c r="C45" s="6">
        <v>173286</v>
      </c>
      <c r="D45" s="6">
        <v>176729</v>
      </c>
      <c r="E45" s="6">
        <v>210905</v>
      </c>
      <c r="F45" s="16">
        <v>206604</v>
      </c>
      <c r="G45" s="16">
        <v>183139</v>
      </c>
      <c r="H45" s="16">
        <v>249728</v>
      </c>
      <c r="I45" s="16">
        <v>262362</v>
      </c>
      <c r="J45" s="16">
        <v>228463</v>
      </c>
      <c r="K45" s="16">
        <v>238160</v>
      </c>
      <c r="L45" s="16">
        <v>264952</v>
      </c>
      <c r="M45" s="16">
        <v>276455</v>
      </c>
      <c r="N45" s="6">
        <v>368941</v>
      </c>
      <c r="O45" s="6">
        <f>SUM(C45:N45)</f>
        <v>2839724</v>
      </c>
      <c r="P45" s="6">
        <v>229760</v>
      </c>
      <c r="Q45" s="6">
        <v>192737</v>
      </c>
      <c r="R45" s="6">
        <v>245349</v>
      </c>
      <c r="S45" s="16">
        <f t="shared" si="67"/>
        <v>2946650</v>
      </c>
    </row>
    <row r="46" spans="1:19" ht="13.7" customHeight="1" x14ac:dyDescent="0.15">
      <c r="A46" s="57"/>
      <c r="B46" s="24" t="s">
        <v>65</v>
      </c>
      <c r="C46" s="8">
        <v>0</v>
      </c>
      <c r="D46" s="8">
        <v>0</v>
      </c>
      <c r="E46" s="8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8">
        <v>0</v>
      </c>
      <c r="O46" s="8">
        <f>SUM(C46:N46)</f>
        <v>0</v>
      </c>
      <c r="P46" s="8">
        <v>0</v>
      </c>
      <c r="Q46" s="8">
        <v>0</v>
      </c>
      <c r="R46" s="8">
        <v>0</v>
      </c>
      <c r="S46" s="13">
        <f t="shared" si="67"/>
        <v>0</v>
      </c>
    </row>
    <row r="47" spans="1:19" ht="13.7" customHeight="1" x14ac:dyDescent="0.15">
      <c r="A47" s="58"/>
      <c r="B47" s="20" t="s">
        <v>60</v>
      </c>
      <c r="C47" s="5">
        <f t="shared" ref="C47:O47" si="72">SUM(C45:C46)</f>
        <v>173286</v>
      </c>
      <c r="D47" s="5">
        <f t="shared" si="72"/>
        <v>176729</v>
      </c>
      <c r="E47" s="5">
        <f t="shared" si="72"/>
        <v>210905</v>
      </c>
      <c r="F47" s="5">
        <f t="shared" si="72"/>
        <v>206604</v>
      </c>
      <c r="G47" s="5">
        <f t="shared" si="72"/>
        <v>183139</v>
      </c>
      <c r="H47" s="5">
        <f t="shared" si="72"/>
        <v>249728</v>
      </c>
      <c r="I47" s="5">
        <f t="shared" si="72"/>
        <v>262362</v>
      </c>
      <c r="J47" s="5">
        <f t="shared" si="72"/>
        <v>228463</v>
      </c>
      <c r="K47" s="5">
        <f t="shared" si="72"/>
        <v>238160</v>
      </c>
      <c r="L47" s="5">
        <f t="shared" si="72"/>
        <v>264952</v>
      </c>
      <c r="M47" s="5">
        <f t="shared" si="72"/>
        <v>276455</v>
      </c>
      <c r="N47" s="5">
        <f t="shared" si="72"/>
        <v>368941</v>
      </c>
      <c r="O47" s="9">
        <f t="shared" si="72"/>
        <v>2839724</v>
      </c>
      <c r="P47" s="15">
        <f t="shared" ref="P47:R47" si="73">SUM(P45,P46)</f>
        <v>229760</v>
      </c>
      <c r="Q47" s="15">
        <f t="shared" si="73"/>
        <v>192737</v>
      </c>
      <c r="R47" s="15">
        <f t="shared" si="73"/>
        <v>245349</v>
      </c>
      <c r="S47" s="14">
        <f t="shared" si="67"/>
        <v>2946650</v>
      </c>
    </row>
    <row r="48" spans="1:19" ht="13.7" customHeight="1" x14ac:dyDescent="0.15">
      <c r="A48" s="56" t="s">
        <v>20</v>
      </c>
      <c r="B48" s="19" t="s">
        <v>67</v>
      </c>
      <c r="C48" s="6">
        <v>935</v>
      </c>
      <c r="D48" s="6">
        <v>794</v>
      </c>
      <c r="E48" s="6">
        <v>1476</v>
      </c>
      <c r="F48" s="16">
        <v>1405</v>
      </c>
      <c r="G48" s="16">
        <v>1078</v>
      </c>
      <c r="H48" s="16">
        <v>2592</v>
      </c>
      <c r="I48" s="16">
        <v>6447</v>
      </c>
      <c r="J48" s="16">
        <v>5916</v>
      </c>
      <c r="K48" s="16">
        <v>3786</v>
      </c>
      <c r="L48" s="16">
        <v>2204</v>
      </c>
      <c r="M48" s="16">
        <v>1718</v>
      </c>
      <c r="N48" s="6">
        <v>1084</v>
      </c>
      <c r="O48" s="6">
        <f>SUM(C48:N48)</f>
        <v>29435</v>
      </c>
      <c r="P48" s="6">
        <v>954</v>
      </c>
      <c r="Q48" s="6">
        <v>668</v>
      </c>
      <c r="R48" s="6">
        <v>1355</v>
      </c>
      <c r="S48" s="16">
        <f t="shared" si="67"/>
        <v>29207</v>
      </c>
    </row>
    <row r="49" spans="1:19" ht="13.7" customHeight="1" x14ac:dyDescent="0.15">
      <c r="A49" s="57"/>
      <c r="B49" s="24" t="s">
        <v>68</v>
      </c>
      <c r="C49" s="8">
        <v>0</v>
      </c>
      <c r="D49" s="8">
        <v>0</v>
      </c>
      <c r="E49" s="8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8">
        <v>0</v>
      </c>
      <c r="O49" s="8">
        <f>SUM(C49:N49)</f>
        <v>0</v>
      </c>
      <c r="P49" s="8">
        <v>0</v>
      </c>
      <c r="Q49" s="8">
        <v>0</v>
      </c>
      <c r="R49" s="8">
        <v>0</v>
      </c>
      <c r="S49" s="13">
        <f t="shared" si="67"/>
        <v>0</v>
      </c>
    </row>
    <row r="50" spans="1:19" ht="13.7" customHeight="1" x14ac:dyDescent="0.15">
      <c r="A50" s="57"/>
      <c r="B50" s="20" t="s">
        <v>60</v>
      </c>
      <c r="C50" s="5">
        <f t="shared" ref="C50:O50" si="74">SUM(C48:C49)</f>
        <v>935</v>
      </c>
      <c r="D50" s="5">
        <f t="shared" si="74"/>
        <v>794</v>
      </c>
      <c r="E50" s="5">
        <f t="shared" si="74"/>
        <v>1476</v>
      </c>
      <c r="F50" s="5">
        <f t="shared" si="74"/>
        <v>1405</v>
      </c>
      <c r="G50" s="5">
        <f t="shared" si="74"/>
        <v>1078</v>
      </c>
      <c r="H50" s="5">
        <f t="shared" si="74"/>
        <v>2592</v>
      </c>
      <c r="I50" s="5">
        <f t="shared" si="74"/>
        <v>6447</v>
      </c>
      <c r="J50" s="5">
        <f t="shared" si="74"/>
        <v>5916</v>
      </c>
      <c r="K50" s="5">
        <f t="shared" si="74"/>
        <v>3786</v>
      </c>
      <c r="L50" s="5">
        <f t="shared" si="74"/>
        <v>2204</v>
      </c>
      <c r="M50" s="5">
        <f t="shared" si="74"/>
        <v>1718</v>
      </c>
      <c r="N50" s="5">
        <f t="shared" si="74"/>
        <v>1084</v>
      </c>
      <c r="O50" s="5">
        <f t="shared" si="74"/>
        <v>29435</v>
      </c>
      <c r="P50" s="15">
        <f t="shared" ref="P50:R50" si="75">SUM(P48,P49)</f>
        <v>954</v>
      </c>
      <c r="Q50" s="15">
        <f t="shared" si="75"/>
        <v>668</v>
      </c>
      <c r="R50" s="15">
        <f t="shared" si="75"/>
        <v>1355</v>
      </c>
      <c r="S50" s="14">
        <f t="shared" si="67"/>
        <v>29207</v>
      </c>
    </row>
    <row r="51" spans="1:19" ht="13.7" customHeight="1" x14ac:dyDescent="0.15">
      <c r="A51" s="57"/>
      <c r="B51" s="19" t="s">
        <v>66</v>
      </c>
      <c r="C51" s="6">
        <v>0</v>
      </c>
      <c r="D51" s="6">
        <v>0</v>
      </c>
      <c r="E51" s="6">
        <v>0</v>
      </c>
      <c r="F51" s="16">
        <v>0</v>
      </c>
      <c r="G51" s="16">
        <v>0</v>
      </c>
      <c r="H51" s="16">
        <v>203</v>
      </c>
      <c r="I51" s="16">
        <v>67</v>
      </c>
      <c r="J51" s="16">
        <v>303</v>
      </c>
      <c r="K51" s="16">
        <v>158</v>
      </c>
      <c r="L51" s="16">
        <v>0</v>
      </c>
      <c r="M51" s="16">
        <v>0</v>
      </c>
      <c r="N51" s="6">
        <v>0</v>
      </c>
      <c r="O51" s="6">
        <f>SUM(C51:N51)</f>
        <v>731</v>
      </c>
      <c r="P51" s="6">
        <v>0</v>
      </c>
      <c r="Q51" s="6">
        <v>0</v>
      </c>
      <c r="R51" s="6">
        <v>0</v>
      </c>
      <c r="S51" s="16">
        <f t="shared" si="67"/>
        <v>731</v>
      </c>
    </row>
    <row r="52" spans="1:19" ht="13.7" customHeight="1" x14ac:dyDescent="0.15">
      <c r="A52" s="57"/>
      <c r="B52" s="24" t="s">
        <v>65</v>
      </c>
      <c r="C52" s="8">
        <v>0</v>
      </c>
      <c r="D52" s="8">
        <v>0</v>
      </c>
      <c r="E52" s="8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8">
        <v>0</v>
      </c>
      <c r="O52" s="8">
        <f>SUM(C52:N52)</f>
        <v>0</v>
      </c>
      <c r="P52" s="8">
        <v>0</v>
      </c>
      <c r="Q52" s="8">
        <v>0</v>
      </c>
      <c r="R52" s="8">
        <v>0</v>
      </c>
      <c r="S52" s="13">
        <f t="shared" si="67"/>
        <v>0</v>
      </c>
    </row>
    <row r="53" spans="1:19" ht="13.7" customHeight="1" x14ac:dyDescent="0.15">
      <c r="A53" s="58"/>
      <c r="B53" s="20" t="s">
        <v>60</v>
      </c>
      <c r="C53" s="5">
        <f t="shared" ref="C53:R53" si="76">SUM(C51:C52)</f>
        <v>0</v>
      </c>
      <c r="D53" s="5">
        <f t="shared" si="76"/>
        <v>0</v>
      </c>
      <c r="E53" s="5">
        <f t="shared" si="76"/>
        <v>0</v>
      </c>
      <c r="F53" s="14">
        <f t="shared" si="76"/>
        <v>0</v>
      </c>
      <c r="G53" s="14">
        <f t="shared" si="76"/>
        <v>0</v>
      </c>
      <c r="H53" s="14">
        <f t="shared" si="76"/>
        <v>203</v>
      </c>
      <c r="I53" s="14">
        <f t="shared" si="76"/>
        <v>67</v>
      </c>
      <c r="J53" s="14">
        <f t="shared" si="76"/>
        <v>303</v>
      </c>
      <c r="K53" s="14">
        <f t="shared" si="76"/>
        <v>158</v>
      </c>
      <c r="L53" s="14">
        <f t="shared" si="76"/>
        <v>0</v>
      </c>
      <c r="M53" s="14">
        <f t="shared" si="76"/>
        <v>0</v>
      </c>
      <c r="N53" s="5">
        <f t="shared" si="76"/>
        <v>0</v>
      </c>
      <c r="O53" s="5">
        <f t="shared" si="76"/>
        <v>731</v>
      </c>
      <c r="P53" s="5">
        <f t="shared" si="76"/>
        <v>0</v>
      </c>
      <c r="Q53" s="5">
        <f t="shared" si="76"/>
        <v>0</v>
      </c>
      <c r="R53" s="5">
        <f t="shared" si="76"/>
        <v>0</v>
      </c>
      <c r="S53" s="14">
        <f t="shared" si="67"/>
        <v>731</v>
      </c>
    </row>
    <row r="54" spans="1:19" ht="13.7" customHeight="1" x14ac:dyDescent="0.15">
      <c r="A54" s="66" t="s">
        <v>50</v>
      </c>
      <c r="B54" s="19" t="s">
        <v>67</v>
      </c>
      <c r="C54" s="6"/>
      <c r="D54" s="6"/>
      <c r="E54" s="6"/>
      <c r="F54" s="16"/>
      <c r="G54" s="16"/>
      <c r="H54" s="16"/>
      <c r="I54" s="16"/>
      <c r="J54" s="16"/>
      <c r="K54" s="16"/>
      <c r="L54" s="16"/>
      <c r="M54" s="16"/>
      <c r="N54" s="16"/>
      <c r="O54" s="6">
        <f>SUM(C54:N54)</f>
        <v>0</v>
      </c>
      <c r="P54" s="6"/>
      <c r="Q54" s="6"/>
      <c r="R54" s="6"/>
      <c r="S54" s="16">
        <f t="shared" si="67"/>
        <v>0</v>
      </c>
    </row>
    <row r="55" spans="1:19" ht="13.7" customHeight="1" x14ac:dyDescent="0.15">
      <c r="A55" s="67"/>
      <c r="B55" s="24" t="s">
        <v>68</v>
      </c>
      <c r="C55" s="8"/>
      <c r="D55" s="8"/>
      <c r="E55" s="8"/>
      <c r="F55" s="13"/>
      <c r="G55" s="13"/>
      <c r="H55" s="13"/>
      <c r="I55" s="13"/>
      <c r="J55" s="13"/>
      <c r="K55" s="13"/>
      <c r="L55" s="13"/>
      <c r="M55" s="13"/>
      <c r="N55" s="13"/>
      <c r="O55" s="8">
        <f>SUM(C55:N55)</f>
        <v>0</v>
      </c>
      <c r="P55" s="8"/>
      <c r="Q55" s="8"/>
      <c r="R55" s="8"/>
      <c r="S55" s="13">
        <f t="shared" si="67"/>
        <v>0</v>
      </c>
    </row>
    <row r="56" spans="1:19" ht="13.7" customHeight="1" x14ac:dyDescent="0.15">
      <c r="A56" s="67"/>
      <c r="B56" s="20" t="s">
        <v>60</v>
      </c>
      <c r="C56" s="5">
        <f t="shared" ref="C56:R56" si="77">SUM(C54:C55)</f>
        <v>0</v>
      </c>
      <c r="D56" s="5">
        <f t="shared" si="77"/>
        <v>0</v>
      </c>
      <c r="E56" s="5">
        <f t="shared" si="77"/>
        <v>0</v>
      </c>
      <c r="F56" s="15">
        <f t="shared" si="77"/>
        <v>0</v>
      </c>
      <c r="G56" s="15">
        <f t="shared" si="77"/>
        <v>0</v>
      </c>
      <c r="H56" s="15">
        <f t="shared" si="77"/>
        <v>0</v>
      </c>
      <c r="I56" s="15">
        <f t="shared" si="77"/>
        <v>0</v>
      </c>
      <c r="J56" s="15">
        <f t="shared" si="77"/>
        <v>0</v>
      </c>
      <c r="K56" s="15">
        <f t="shared" si="77"/>
        <v>0</v>
      </c>
      <c r="L56" s="15">
        <f t="shared" si="77"/>
        <v>0</v>
      </c>
      <c r="M56" s="15">
        <f t="shared" si="77"/>
        <v>0</v>
      </c>
      <c r="N56" s="15">
        <f t="shared" si="77"/>
        <v>0</v>
      </c>
      <c r="O56" s="5">
        <f t="shared" si="77"/>
        <v>0</v>
      </c>
      <c r="P56" s="5">
        <f t="shared" si="77"/>
        <v>0</v>
      </c>
      <c r="Q56" s="5">
        <f t="shared" si="77"/>
        <v>0</v>
      </c>
      <c r="R56" s="5">
        <f t="shared" si="77"/>
        <v>0</v>
      </c>
      <c r="S56" s="14">
        <f t="shared" si="67"/>
        <v>0</v>
      </c>
    </row>
    <row r="57" spans="1:19" ht="13.7" customHeight="1" x14ac:dyDescent="0.15">
      <c r="A57" s="67"/>
      <c r="B57" s="19" t="s">
        <v>66</v>
      </c>
      <c r="C57" s="6"/>
      <c r="D57" s="6"/>
      <c r="E57" s="6"/>
      <c r="F57" s="16"/>
      <c r="G57" s="16"/>
      <c r="H57" s="16"/>
      <c r="I57" s="16"/>
      <c r="J57" s="16"/>
      <c r="K57" s="16"/>
      <c r="L57" s="16"/>
      <c r="M57" s="16"/>
      <c r="N57" s="16"/>
      <c r="O57" s="6">
        <f>SUM(C57:N57)</f>
        <v>0</v>
      </c>
      <c r="P57" s="6"/>
      <c r="Q57" s="6"/>
      <c r="R57" s="6"/>
      <c r="S57" s="16">
        <f t="shared" si="67"/>
        <v>0</v>
      </c>
    </row>
    <row r="58" spans="1:19" ht="13.7" customHeight="1" x14ac:dyDescent="0.15">
      <c r="A58" s="67"/>
      <c r="B58" s="24" t="s">
        <v>65</v>
      </c>
      <c r="C58" s="8"/>
      <c r="D58" s="8"/>
      <c r="E58" s="8"/>
      <c r="F58" s="13"/>
      <c r="G58" s="13"/>
      <c r="H58" s="13"/>
      <c r="I58" s="13"/>
      <c r="J58" s="13"/>
      <c r="K58" s="13"/>
      <c r="L58" s="13"/>
      <c r="M58" s="13"/>
      <c r="N58" s="13"/>
      <c r="O58" s="8">
        <f>SUM(C58:N58)</f>
        <v>0</v>
      </c>
      <c r="P58" s="8"/>
      <c r="Q58" s="8"/>
      <c r="R58" s="8"/>
      <c r="S58" s="13">
        <f t="shared" si="67"/>
        <v>0</v>
      </c>
    </row>
    <row r="59" spans="1:19" ht="13.7" customHeight="1" thickBot="1" x14ac:dyDescent="0.2">
      <c r="A59" s="68"/>
      <c r="B59" s="21" t="s">
        <v>60</v>
      </c>
      <c r="C59" s="10">
        <f t="shared" ref="C59:R59" si="78">SUM(C57:C58)</f>
        <v>0</v>
      </c>
      <c r="D59" s="10">
        <f t="shared" si="78"/>
        <v>0</v>
      </c>
      <c r="E59" s="10">
        <f t="shared" si="78"/>
        <v>0</v>
      </c>
      <c r="F59" s="18">
        <f t="shared" si="78"/>
        <v>0</v>
      </c>
      <c r="G59" s="18">
        <f t="shared" si="78"/>
        <v>0</v>
      </c>
      <c r="H59" s="18">
        <f t="shared" si="78"/>
        <v>0</v>
      </c>
      <c r="I59" s="18">
        <f t="shared" si="78"/>
        <v>0</v>
      </c>
      <c r="J59" s="18">
        <f t="shared" si="78"/>
        <v>0</v>
      </c>
      <c r="K59" s="18">
        <f t="shared" si="78"/>
        <v>0</v>
      </c>
      <c r="L59" s="18">
        <f t="shared" si="78"/>
        <v>0</v>
      </c>
      <c r="M59" s="18">
        <f t="shared" si="78"/>
        <v>0</v>
      </c>
      <c r="N59" s="18">
        <f t="shared" si="78"/>
        <v>0</v>
      </c>
      <c r="O59" s="10">
        <f t="shared" si="78"/>
        <v>0</v>
      </c>
      <c r="P59" s="10">
        <f t="shared" si="78"/>
        <v>0</v>
      </c>
      <c r="Q59" s="10">
        <f t="shared" si="78"/>
        <v>0</v>
      </c>
      <c r="R59" s="10">
        <f t="shared" si="78"/>
        <v>0</v>
      </c>
      <c r="S59" s="18">
        <f t="shared" si="67"/>
        <v>0</v>
      </c>
    </row>
    <row r="60" spans="1:19" ht="13.7" customHeight="1" x14ac:dyDescent="0.15">
      <c r="A60" s="48" t="str">
        <f>A1</f>
        <v>管内空港の利用概況集計表（令和3年1月～令和4年3月）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ht="13.7" customHeight="1" x14ac:dyDescent="0.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ht="13.7" customHeight="1" thickBot="1" x14ac:dyDescent="0.2">
      <c r="A62" s="65" t="s">
        <v>52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</row>
    <row r="63" spans="1:19" ht="13.7" customHeight="1" thickBot="1" x14ac:dyDescent="0.2">
      <c r="A63" s="45" t="s">
        <v>0</v>
      </c>
      <c r="B63" s="45" t="s">
        <v>1</v>
      </c>
      <c r="C63" s="62" t="s">
        <v>59</v>
      </c>
      <c r="D63" s="63"/>
      <c r="E63" s="64"/>
      <c r="F63" s="62" t="s">
        <v>58</v>
      </c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4"/>
      <c r="S63" s="45" t="s">
        <v>54</v>
      </c>
    </row>
    <row r="64" spans="1:19" ht="13.7" customHeight="1" thickBot="1" x14ac:dyDescent="0.2">
      <c r="A64" s="46"/>
      <c r="B64" s="46"/>
      <c r="C64" s="22" t="s">
        <v>51</v>
      </c>
      <c r="D64" s="22" t="s">
        <v>2</v>
      </c>
      <c r="E64" s="22" t="s">
        <v>3</v>
      </c>
      <c r="F64" s="22" t="s">
        <v>4</v>
      </c>
      <c r="G64" s="22" t="s">
        <v>5</v>
      </c>
      <c r="H64" s="22" t="s">
        <v>6</v>
      </c>
      <c r="I64" s="22" t="s">
        <v>7</v>
      </c>
      <c r="J64" s="22" t="s">
        <v>8</v>
      </c>
      <c r="K64" s="22" t="s">
        <v>9</v>
      </c>
      <c r="L64" s="22" t="s">
        <v>10</v>
      </c>
      <c r="M64" s="22" t="s">
        <v>11</v>
      </c>
      <c r="N64" s="22" t="s">
        <v>12</v>
      </c>
      <c r="O64" s="22" t="s">
        <v>56</v>
      </c>
      <c r="P64" s="22" t="s">
        <v>51</v>
      </c>
      <c r="Q64" s="22" t="s">
        <v>2</v>
      </c>
      <c r="R64" s="22" t="s">
        <v>3</v>
      </c>
      <c r="S64" s="46"/>
    </row>
    <row r="65" spans="1:19" ht="13.7" customHeight="1" x14ac:dyDescent="0.15">
      <c r="A65" s="27" t="s">
        <v>21</v>
      </c>
      <c r="B65" s="19" t="s">
        <v>64</v>
      </c>
      <c r="C65" s="6">
        <v>431</v>
      </c>
      <c r="D65" s="6">
        <v>559</v>
      </c>
      <c r="E65" s="6">
        <v>682</v>
      </c>
      <c r="F65" s="6">
        <v>660</v>
      </c>
      <c r="G65" s="6">
        <v>685</v>
      </c>
      <c r="H65" s="6">
        <v>568</v>
      </c>
      <c r="I65" s="6">
        <v>1316</v>
      </c>
      <c r="J65" s="6">
        <v>1315</v>
      </c>
      <c r="K65" s="6">
        <v>770</v>
      </c>
      <c r="L65" s="6">
        <v>1115</v>
      </c>
      <c r="M65" s="6">
        <v>858</v>
      </c>
      <c r="N65" s="6">
        <v>822</v>
      </c>
      <c r="O65" s="11">
        <f>SUM(C65:N65)</f>
        <v>9781</v>
      </c>
      <c r="P65" s="6">
        <v>561</v>
      </c>
      <c r="Q65" s="6">
        <v>259</v>
      </c>
      <c r="R65" s="6">
        <v>753</v>
      </c>
      <c r="S65" s="12">
        <f t="shared" ref="S65:S97" si="79">SUM(F65:N65,P65:R65)</f>
        <v>9682</v>
      </c>
    </row>
    <row r="66" spans="1:19" ht="13.7" customHeight="1" x14ac:dyDescent="0.15">
      <c r="A66" s="28"/>
      <c r="B66" s="24" t="s">
        <v>65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f>SUM(C66:N66)</f>
        <v>0</v>
      </c>
      <c r="P66" s="8">
        <v>0</v>
      </c>
      <c r="Q66" s="8">
        <v>0</v>
      </c>
      <c r="R66" s="8">
        <v>0</v>
      </c>
      <c r="S66" s="13">
        <f t="shared" si="79"/>
        <v>0</v>
      </c>
    </row>
    <row r="67" spans="1:19" ht="13.7" customHeight="1" x14ac:dyDescent="0.15">
      <c r="A67" s="28"/>
      <c r="B67" s="20" t="s">
        <v>60</v>
      </c>
      <c r="C67" s="9">
        <f t="shared" ref="C67:O67" si="80">SUM(C65:C66)</f>
        <v>431</v>
      </c>
      <c r="D67" s="9">
        <f t="shared" si="80"/>
        <v>559</v>
      </c>
      <c r="E67" s="9">
        <f t="shared" si="80"/>
        <v>682</v>
      </c>
      <c r="F67" s="5">
        <f t="shared" si="80"/>
        <v>660</v>
      </c>
      <c r="G67" s="5">
        <f t="shared" si="80"/>
        <v>685</v>
      </c>
      <c r="H67" s="5">
        <f t="shared" si="80"/>
        <v>568</v>
      </c>
      <c r="I67" s="5">
        <f t="shared" si="80"/>
        <v>1316</v>
      </c>
      <c r="J67" s="5">
        <f t="shared" si="80"/>
        <v>1315</v>
      </c>
      <c r="K67" s="5">
        <f t="shared" si="80"/>
        <v>770</v>
      </c>
      <c r="L67" s="5">
        <f t="shared" si="80"/>
        <v>1115</v>
      </c>
      <c r="M67" s="5">
        <f t="shared" si="80"/>
        <v>858</v>
      </c>
      <c r="N67" s="5">
        <f t="shared" si="80"/>
        <v>822</v>
      </c>
      <c r="O67" s="5">
        <f t="shared" si="80"/>
        <v>9781</v>
      </c>
      <c r="P67" s="15">
        <f t="shared" ref="P67:R67" si="81">SUM(P65,P66)</f>
        <v>561</v>
      </c>
      <c r="Q67" s="15">
        <f t="shared" si="81"/>
        <v>259</v>
      </c>
      <c r="R67" s="15">
        <f t="shared" si="81"/>
        <v>753</v>
      </c>
      <c r="S67" s="14">
        <f t="shared" si="79"/>
        <v>9682</v>
      </c>
    </row>
    <row r="68" spans="1:19" ht="13.7" customHeight="1" x14ac:dyDescent="0.15">
      <c r="A68" s="28"/>
      <c r="B68" s="19" t="s">
        <v>66</v>
      </c>
      <c r="C68" s="6">
        <v>424</v>
      </c>
      <c r="D68" s="6">
        <v>362</v>
      </c>
      <c r="E68" s="6">
        <v>286</v>
      </c>
      <c r="F68" s="6">
        <v>391</v>
      </c>
      <c r="G68" s="6">
        <v>243</v>
      </c>
      <c r="H68" s="6">
        <v>271</v>
      </c>
      <c r="I68" s="6">
        <v>733</v>
      </c>
      <c r="J68" s="6">
        <v>487</v>
      </c>
      <c r="K68" s="6">
        <v>356</v>
      </c>
      <c r="L68" s="6">
        <v>400</v>
      </c>
      <c r="M68" s="6">
        <v>351</v>
      </c>
      <c r="N68" s="6">
        <v>266</v>
      </c>
      <c r="O68" s="6">
        <f>SUM(C68:N68)</f>
        <v>4570</v>
      </c>
      <c r="P68" s="6">
        <v>276</v>
      </c>
      <c r="Q68" s="6">
        <v>243</v>
      </c>
      <c r="R68" s="6">
        <v>383</v>
      </c>
      <c r="S68" s="16">
        <f t="shared" si="79"/>
        <v>4400</v>
      </c>
    </row>
    <row r="69" spans="1:19" ht="13.7" customHeight="1" x14ac:dyDescent="0.15">
      <c r="A69" s="28"/>
      <c r="B69" s="24" t="s">
        <v>65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f>SUM(C69:N69)</f>
        <v>0</v>
      </c>
      <c r="P69" s="8">
        <v>0</v>
      </c>
      <c r="Q69" s="8">
        <v>0</v>
      </c>
      <c r="R69" s="8">
        <v>0</v>
      </c>
      <c r="S69" s="13">
        <f t="shared" si="79"/>
        <v>0</v>
      </c>
    </row>
    <row r="70" spans="1:19" ht="13.7" customHeight="1" x14ac:dyDescent="0.15">
      <c r="A70" s="29"/>
      <c r="B70" s="20" t="s">
        <v>60</v>
      </c>
      <c r="C70" s="9">
        <f t="shared" ref="C70:O70" si="82">SUM(C68:C69)</f>
        <v>424</v>
      </c>
      <c r="D70" s="9">
        <f t="shared" si="82"/>
        <v>362</v>
      </c>
      <c r="E70" s="9">
        <f t="shared" si="82"/>
        <v>286</v>
      </c>
      <c r="F70" s="5">
        <f t="shared" si="82"/>
        <v>391</v>
      </c>
      <c r="G70" s="5">
        <f t="shared" si="82"/>
        <v>243</v>
      </c>
      <c r="H70" s="5">
        <f t="shared" si="82"/>
        <v>271</v>
      </c>
      <c r="I70" s="5">
        <f t="shared" si="82"/>
        <v>733</v>
      </c>
      <c r="J70" s="5">
        <f t="shared" si="82"/>
        <v>487</v>
      </c>
      <c r="K70" s="5">
        <f t="shared" si="82"/>
        <v>356</v>
      </c>
      <c r="L70" s="5">
        <f t="shared" si="82"/>
        <v>400</v>
      </c>
      <c r="M70" s="5">
        <f t="shared" si="82"/>
        <v>351</v>
      </c>
      <c r="N70" s="5">
        <f t="shared" si="82"/>
        <v>266</v>
      </c>
      <c r="O70" s="5">
        <f t="shared" si="82"/>
        <v>4570</v>
      </c>
      <c r="P70" s="15">
        <f t="shared" ref="P70:R70" si="83">SUM(P68,P69)</f>
        <v>276</v>
      </c>
      <c r="Q70" s="15">
        <f t="shared" si="83"/>
        <v>243</v>
      </c>
      <c r="R70" s="15">
        <f t="shared" si="83"/>
        <v>383</v>
      </c>
      <c r="S70" s="14">
        <f t="shared" si="79"/>
        <v>4400</v>
      </c>
    </row>
    <row r="71" spans="1:19" ht="13.7" customHeight="1" x14ac:dyDescent="0.15">
      <c r="A71" s="30" t="s">
        <v>22</v>
      </c>
      <c r="B71" s="19" t="s">
        <v>67</v>
      </c>
      <c r="C71" s="6">
        <v>4335</v>
      </c>
      <c r="D71" s="6">
        <v>3779</v>
      </c>
      <c r="E71" s="6">
        <v>5572</v>
      </c>
      <c r="F71" s="6">
        <v>4740</v>
      </c>
      <c r="G71" s="6">
        <v>4141</v>
      </c>
      <c r="H71" s="6">
        <v>4176</v>
      </c>
      <c r="I71" s="6">
        <v>6219</v>
      </c>
      <c r="J71" s="6">
        <v>8463</v>
      </c>
      <c r="K71" s="6">
        <v>6045</v>
      </c>
      <c r="L71" s="6">
        <v>9022</v>
      </c>
      <c r="M71" s="6">
        <v>9568</v>
      </c>
      <c r="N71" s="6">
        <v>10198</v>
      </c>
      <c r="O71" s="8">
        <f>SUM(C71:N71)</f>
        <v>76258</v>
      </c>
      <c r="P71" s="6">
        <v>8768</v>
      </c>
      <c r="Q71" s="6">
        <v>6686</v>
      </c>
      <c r="R71" s="6">
        <v>7828</v>
      </c>
      <c r="S71" s="16">
        <f t="shared" si="79"/>
        <v>85854</v>
      </c>
    </row>
    <row r="72" spans="1:19" ht="13.7" customHeight="1" x14ac:dyDescent="0.15">
      <c r="A72" s="31"/>
      <c r="B72" s="24" t="s">
        <v>68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f>SUM(C72:N72)</f>
        <v>0</v>
      </c>
      <c r="P72" s="8">
        <v>0</v>
      </c>
      <c r="Q72" s="8">
        <v>0</v>
      </c>
      <c r="R72" s="8">
        <v>0</v>
      </c>
      <c r="S72" s="13">
        <f t="shared" si="79"/>
        <v>0</v>
      </c>
    </row>
    <row r="73" spans="1:19" ht="13.7" customHeight="1" x14ac:dyDescent="0.15">
      <c r="A73" s="31"/>
      <c r="B73" s="20" t="s">
        <v>60</v>
      </c>
      <c r="C73" s="9">
        <f t="shared" ref="C73:O73" si="84">SUM(C71:C72)</f>
        <v>4335</v>
      </c>
      <c r="D73" s="9">
        <f t="shared" si="84"/>
        <v>3779</v>
      </c>
      <c r="E73" s="9">
        <f t="shared" si="84"/>
        <v>5572</v>
      </c>
      <c r="F73" s="5">
        <f t="shared" si="84"/>
        <v>4740</v>
      </c>
      <c r="G73" s="5">
        <f t="shared" si="84"/>
        <v>4141</v>
      </c>
      <c r="H73" s="5">
        <f t="shared" si="84"/>
        <v>4176</v>
      </c>
      <c r="I73" s="5">
        <f t="shared" si="84"/>
        <v>6219</v>
      </c>
      <c r="J73" s="5">
        <f t="shared" si="84"/>
        <v>8463</v>
      </c>
      <c r="K73" s="5">
        <f t="shared" si="84"/>
        <v>6045</v>
      </c>
      <c r="L73" s="5">
        <f t="shared" si="84"/>
        <v>9022</v>
      </c>
      <c r="M73" s="5">
        <f t="shared" si="84"/>
        <v>9568</v>
      </c>
      <c r="N73" s="5">
        <f t="shared" si="84"/>
        <v>10198</v>
      </c>
      <c r="O73" s="5">
        <f t="shared" si="84"/>
        <v>76258</v>
      </c>
      <c r="P73" s="15">
        <f t="shared" ref="P73:R73" si="85">SUM(P71,P72)</f>
        <v>8768</v>
      </c>
      <c r="Q73" s="15">
        <f t="shared" si="85"/>
        <v>6686</v>
      </c>
      <c r="R73" s="15">
        <f t="shared" si="85"/>
        <v>7828</v>
      </c>
      <c r="S73" s="14">
        <f t="shared" si="79"/>
        <v>85854</v>
      </c>
    </row>
    <row r="74" spans="1:19" ht="13.7" customHeight="1" x14ac:dyDescent="0.15">
      <c r="A74" s="31"/>
      <c r="B74" s="19" t="s">
        <v>66</v>
      </c>
      <c r="C74" s="6">
        <v>861</v>
      </c>
      <c r="D74" s="6">
        <v>0</v>
      </c>
      <c r="E74" s="6">
        <v>0</v>
      </c>
      <c r="F74" s="6">
        <v>1017</v>
      </c>
      <c r="G74" s="6">
        <v>2112</v>
      </c>
      <c r="H74" s="6">
        <v>0</v>
      </c>
      <c r="I74" s="6">
        <v>65</v>
      </c>
      <c r="J74" s="6">
        <v>10653</v>
      </c>
      <c r="K74" s="6">
        <v>16447</v>
      </c>
      <c r="L74" s="6">
        <v>15709</v>
      </c>
      <c r="M74" s="6">
        <v>7034</v>
      </c>
      <c r="N74" s="6">
        <v>10740</v>
      </c>
      <c r="O74" s="6">
        <f>SUM(C74:N74)</f>
        <v>64638</v>
      </c>
      <c r="P74" s="6">
        <v>5037</v>
      </c>
      <c r="Q74" s="6">
        <v>4617</v>
      </c>
      <c r="R74" s="6">
        <v>14193</v>
      </c>
      <c r="S74" s="16">
        <f t="shared" si="79"/>
        <v>87624</v>
      </c>
    </row>
    <row r="75" spans="1:19" ht="13.7" customHeight="1" x14ac:dyDescent="0.15">
      <c r="A75" s="31"/>
      <c r="B75" s="24" t="s">
        <v>65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f>SUM(C75:N75)</f>
        <v>0</v>
      </c>
      <c r="P75" s="8">
        <v>0</v>
      </c>
      <c r="Q75" s="8">
        <v>0</v>
      </c>
      <c r="R75" s="8">
        <v>0</v>
      </c>
      <c r="S75" s="13">
        <f t="shared" si="79"/>
        <v>0</v>
      </c>
    </row>
    <row r="76" spans="1:19" ht="13.7" customHeight="1" x14ac:dyDescent="0.15">
      <c r="A76" s="32"/>
      <c r="B76" s="20" t="s">
        <v>60</v>
      </c>
      <c r="C76" s="9">
        <f t="shared" ref="C76:O76" si="86">SUM(C74:C75)</f>
        <v>861</v>
      </c>
      <c r="D76" s="9">
        <f t="shared" si="86"/>
        <v>0</v>
      </c>
      <c r="E76" s="9">
        <f t="shared" si="86"/>
        <v>0</v>
      </c>
      <c r="F76" s="5">
        <f t="shared" si="86"/>
        <v>1017</v>
      </c>
      <c r="G76" s="5">
        <f t="shared" si="86"/>
        <v>2112</v>
      </c>
      <c r="H76" s="5">
        <f t="shared" si="86"/>
        <v>0</v>
      </c>
      <c r="I76" s="5">
        <f t="shared" si="86"/>
        <v>65</v>
      </c>
      <c r="J76" s="5">
        <f t="shared" si="86"/>
        <v>10653</v>
      </c>
      <c r="K76" s="5">
        <f t="shared" si="86"/>
        <v>16447</v>
      </c>
      <c r="L76" s="5">
        <f t="shared" si="86"/>
        <v>15709</v>
      </c>
      <c r="M76" s="5">
        <f t="shared" si="86"/>
        <v>7034</v>
      </c>
      <c r="N76" s="5">
        <f t="shared" si="86"/>
        <v>10740</v>
      </c>
      <c r="O76" s="5">
        <f t="shared" si="86"/>
        <v>64638</v>
      </c>
      <c r="P76" s="15">
        <f t="shared" ref="P76:R76" si="87">SUM(P74,P75)</f>
        <v>5037</v>
      </c>
      <c r="Q76" s="15">
        <f t="shared" si="87"/>
        <v>4617</v>
      </c>
      <c r="R76" s="15">
        <f t="shared" si="87"/>
        <v>14193</v>
      </c>
      <c r="S76" s="14">
        <f t="shared" si="79"/>
        <v>87624</v>
      </c>
    </row>
    <row r="77" spans="1:19" ht="13.7" customHeight="1" x14ac:dyDescent="0.15">
      <c r="A77" s="30" t="s">
        <v>23</v>
      </c>
      <c r="B77" s="19" t="s">
        <v>67</v>
      </c>
      <c r="C77" s="6">
        <v>1206</v>
      </c>
      <c r="D77" s="6">
        <v>1403</v>
      </c>
      <c r="E77" s="6">
        <v>1491</v>
      </c>
      <c r="F77" s="6">
        <v>1353</v>
      </c>
      <c r="G77" s="6">
        <v>1240</v>
      </c>
      <c r="H77" s="6">
        <v>1351</v>
      </c>
      <c r="I77" s="6">
        <v>1825</v>
      </c>
      <c r="J77" s="6">
        <v>2884</v>
      </c>
      <c r="K77" s="6">
        <v>2653</v>
      </c>
      <c r="L77" s="6">
        <v>4485</v>
      </c>
      <c r="M77" s="6">
        <v>5345</v>
      </c>
      <c r="N77" s="6">
        <v>5067</v>
      </c>
      <c r="O77" s="8">
        <f>SUM(C77:N77)</f>
        <v>30303</v>
      </c>
      <c r="P77" s="6">
        <v>3612</v>
      </c>
      <c r="Q77" s="6">
        <v>4515</v>
      </c>
      <c r="R77" s="6">
        <v>3484</v>
      </c>
      <c r="S77" s="16">
        <f t="shared" si="79"/>
        <v>37814</v>
      </c>
    </row>
    <row r="78" spans="1:19" ht="13.7" customHeight="1" x14ac:dyDescent="0.15">
      <c r="A78" s="31"/>
      <c r="B78" s="24" t="s">
        <v>68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f>SUM(C78:N78)</f>
        <v>0</v>
      </c>
      <c r="P78" s="8">
        <v>0</v>
      </c>
      <c r="Q78" s="8">
        <v>0</v>
      </c>
      <c r="R78" s="8">
        <v>0</v>
      </c>
      <c r="S78" s="13">
        <f t="shared" si="79"/>
        <v>0</v>
      </c>
    </row>
    <row r="79" spans="1:19" ht="13.7" customHeight="1" x14ac:dyDescent="0.15">
      <c r="A79" s="31"/>
      <c r="B79" s="20" t="s">
        <v>60</v>
      </c>
      <c r="C79" s="9">
        <f t="shared" ref="C79:O79" si="88">SUM(C77:C78)</f>
        <v>1206</v>
      </c>
      <c r="D79" s="9">
        <f t="shared" si="88"/>
        <v>1403</v>
      </c>
      <c r="E79" s="9">
        <f t="shared" si="88"/>
        <v>1491</v>
      </c>
      <c r="F79" s="5">
        <f t="shared" si="88"/>
        <v>1353</v>
      </c>
      <c r="G79" s="5">
        <f t="shared" si="88"/>
        <v>1240</v>
      </c>
      <c r="H79" s="5">
        <f t="shared" si="88"/>
        <v>1351</v>
      </c>
      <c r="I79" s="5">
        <f t="shared" si="88"/>
        <v>1825</v>
      </c>
      <c r="J79" s="5">
        <f t="shared" si="88"/>
        <v>2884</v>
      </c>
      <c r="K79" s="5">
        <f t="shared" si="88"/>
        <v>2653</v>
      </c>
      <c r="L79" s="5">
        <f t="shared" si="88"/>
        <v>4485</v>
      </c>
      <c r="M79" s="5">
        <f t="shared" si="88"/>
        <v>5345</v>
      </c>
      <c r="N79" s="5">
        <f t="shared" si="88"/>
        <v>5067</v>
      </c>
      <c r="O79" s="5">
        <f t="shared" si="88"/>
        <v>30303</v>
      </c>
      <c r="P79" s="15">
        <f t="shared" ref="P79:R79" si="89">SUM(P77,P78)</f>
        <v>3612</v>
      </c>
      <c r="Q79" s="15">
        <f t="shared" si="89"/>
        <v>4515</v>
      </c>
      <c r="R79" s="15">
        <f t="shared" si="89"/>
        <v>3484</v>
      </c>
      <c r="S79" s="14">
        <f t="shared" si="79"/>
        <v>37814</v>
      </c>
    </row>
    <row r="80" spans="1:19" ht="13.7" customHeight="1" x14ac:dyDescent="0.15">
      <c r="A80" s="31"/>
      <c r="B80" s="19" t="s">
        <v>66</v>
      </c>
      <c r="C80" s="6">
        <v>95</v>
      </c>
      <c r="D80" s="6">
        <v>129</v>
      </c>
      <c r="E80" s="6">
        <v>421</v>
      </c>
      <c r="F80" s="6">
        <v>498</v>
      </c>
      <c r="G80" s="6">
        <v>278</v>
      </c>
      <c r="H80" s="6">
        <v>60</v>
      </c>
      <c r="I80" s="6">
        <v>152</v>
      </c>
      <c r="J80" s="6">
        <v>112</v>
      </c>
      <c r="K80" s="6">
        <v>322</v>
      </c>
      <c r="L80" s="6">
        <v>145</v>
      </c>
      <c r="M80" s="6">
        <v>169</v>
      </c>
      <c r="N80" s="6">
        <v>116</v>
      </c>
      <c r="O80" s="6">
        <f>SUM(C80:N80)</f>
        <v>2497</v>
      </c>
      <c r="P80" s="6">
        <v>1107</v>
      </c>
      <c r="Q80" s="6">
        <v>145</v>
      </c>
      <c r="R80" s="6">
        <v>285</v>
      </c>
      <c r="S80" s="16">
        <f t="shared" si="79"/>
        <v>3389</v>
      </c>
    </row>
    <row r="81" spans="1:19" ht="13.7" customHeight="1" x14ac:dyDescent="0.15">
      <c r="A81" s="31"/>
      <c r="B81" s="24" t="s">
        <v>65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f>SUM(C81:N81)</f>
        <v>0</v>
      </c>
      <c r="P81" s="8">
        <v>0</v>
      </c>
      <c r="Q81" s="8">
        <v>0</v>
      </c>
      <c r="R81" s="8">
        <v>0</v>
      </c>
      <c r="S81" s="13">
        <f t="shared" si="79"/>
        <v>0</v>
      </c>
    </row>
    <row r="82" spans="1:19" ht="13.7" customHeight="1" x14ac:dyDescent="0.15">
      <c r="A82" s="32"/>
      <c r="B82" s="20" t="s">
        <v>60</v>
      </c>
      <c r="C82" s="9">
        <f t="shared" ref="C82:O82" si="90">SUM(C80:C81)</f>
        <v>95</v>
      </c>
      <c r="D82" s="9">
        <f t="shared" si="90"/>
        <v>129</v>
      </c>
      <c r="E82" s="9">
        <f t="shared" si="90"/>
        <v>421</v>
      </c>
      <c r="F82" s="5">
        <f t="shared" si="90"/>
        <v>498</v>
      </c>
      <c r="G82" s="5">
        <f t="shared" si="90"/>
        <v>278</v>
      </c>
      <c r="H82" s="5">
        <f t="shared" si="90"/>
        <v>60</v>
      </c>
      <c r="I82" s="5">
        <f t="shared" si="90"/>
        <v>152</v>
      </c>
      <c r="J82" s="5">
        <f t="shared" si="90"/>
        <v>112</v>
      </c>
      <c r="K82" s="5">
        <f t="shared" si="90"/>
        <v>322</v>
      </c>
      <c r="L82" s="5">
        <f t="shared" si="90"/>
        <v>145</v>
      </c>
      <c r="M82" s="5">
        <f t="shared" si="90"/>
        <v>169</v>
      </c>
      <c r="N82" s="5">
        <f t="shared" si="90"/>
        <v>116</v>
      </c>
      <c r="O82" s="5">
        <f t="shared" si="90"/>
        <v>2497</v>
      </c>
      <c r="P82" s="15">
        <f t="shared" ref="P82:R82" si="91">SUM(P80,P81)</f>
        <v>1107</v>
      </c>
      <c r="Q82" s="15">
        <f t="shared" si="91"/>
        <v>145</v>
      </c>
      <c r="R82" s="15">
        <f t="shared" si="91"/>
        <v>285</v>
      </c>
      <c r="S82" s="14">
        <f t="shared" si="79"/>
        <v>3389</v>
      </c>
    </row>
    <row r="83" spans="1:19" ht="13.7" customHeight="1" x14ac:dyDescent="0.15">
      <c r="A83" s="30" t="s">
        <v>24</v>
      </c>
      <c r="B83" s="19" t="s">
        <v>67</v>
      </c>
      <c r="C83" s="6">
        <v>16546</v>
      </c>
      <c r="D83" s="6">
        <v>23450</v>
      </c>
      <c r="E83" s="6">
        <v>28144</v>
      </c>
      <c r="F83" s="6">
        <v>22469</v>
      </c>
      <c r="G83" s="6">
        <v>18475</v>
      </c>
      <c r="H83" s="6">
        <v>20824</v>
      </c>
      <c r="I83" s="6">
        <v>45947</v>
      </c>
      <c r="J83" s="6">
        <v>57444</v>
      </c>
      <c r="K83" s="6">
        <v>39755</v>
      </c>
      <c r="L83" s="6">
        <v>50721</v>
      </c>
      <c r="M83" s="6">
        <v>42432</v>
      </c>
      <c r="N83" s="6">
        <v>43203</v>
      </c>
      <c r="O83" s="8">
        <f>SUM(C83:N83)</f>
        <v>409410</v>
      </c>
      <c r="P83" s="6">
        <v>37803</v>
      </c>
      <c r="Q83" s="6">
        <v>42837</v>
      </c>
      <c r="R83" s="6">
        <v>46025</v>
      </c>
      <c r="S83" s="16">
        <f t="shared" si="79"/>
        <v>467935</v>
      </c>
    </row>
    <row r="84" spans="1:19" ht="13.7" customHeight="1" x14ac:dyDescent="0.15">
      <c r="A84" s="31"/>
      <c r="B84" s="24" t="s">
        <v>68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f>SUM(C84:N84)</f>
        <v>0</v>
      </c>
      <c r="P84" s="8">
        <v>0</v>
      </c>
      <c r="Q84" s="8">
        <v>0</v>
      </c>
      <c r="R84" s="8">
        <v>0</v>
      </c>
      <c r="S84" s="13">
        <f t="shared" si="79"/>
        <v>0</v>
      </c>
    </row>
    <row r="85" spans="1:19" ht="13.7" customHeight="1" x14ac:dyDescent="0.15">
      <c r="A85" s="31"/>
      <c r="B85" s="20" t="s">
        <v>60</v>
      </c>
      <c r="C85" s="9">
        <f t="shared" ref="C85:O85" si="92">SUM(C83:C84)</f>
        <v>16546</v>
      </c>
      <c r="D85" s="9">
        <f t="shared" si="92"/>
        <v>23450</v>
      </c>
      <c r="E85" s="9">
        <f t="shared" si="92"/>
        <v>28144</v>
      </c>
      <c r="F85" s="5">
        <f t="shared" si="92"/>
        <v>22469</v>
      </c>
      <c r="G85" s="5">
        <f t="shared" si="92"/>
        <v>18475</v>
      </c>
      <c r="H85" s="5">
        <f t="shared" si="92"/>
        <v>20824</v>
      </c>
      <c r="I85" s="5">
        <f t="shared" si="92"/>
        <v>45947</v>
      </c>
      <c r="J85" s="5">
        <f t="shared" si="92"/>
        <v>57444</v>
      </c>
      <c r="K85" s="5">
        <f t="shared" si="92"/>
        <v>39755</v>
      </c>
      <c r="L85" s="5">
        <f t="shared" si="92"/>
        <v>50721</v>
      </c>
      <c r="M85" s="5">
        <f t="shared" si="92"/>
        <v>42432</v>
      </c>
      <c r="N85" s="5">
        <f t="shared" si="92"/>
        <v>43203</v>
      </c>
      <c r="O85" s="5">
        <f t="shared" si="92"/>
        <v>409410</v>
      </c>
      <c r="P85" s="15">
        <f t="shared" ref="P85:R85" si="93">SUM(P83,P84)</f>
        <v>37803</v>
      </c>
      <c r="Q85" s="15">
        <f t="shared" si="93"/>
        <v>42837</v>
      </c>
      <c r="R85" s="15">
        <f t="shared" si="93"/>
        <v>46025</v>
      </c>
      <c r="S85" s="14">
        <f t="shared" si="79"/>
        <v>467935</v>
      </c>
    </row>
    <row r="86" spans="1:19" ht="13.7" customHeight="1" x14ac:dyDescent="0.15">
      <c r="A86" s="31"/>
      <c r="B86" s="19" t="s">
        <v>66</v>
      </c>
      <c r="C86" s="6">
        <v>37841</v>
      </c>
      <c r="D86" s="6">
        <v>52043</v>
      </c>
      <c r="E86" s="6">
        <v>56785</v>
      </c>
      <c r="F86" s="6">
        <v>59002</v>
      </c>
      <c r="G86" s="6">
        <v>53880</v>
      </c>
      <c r="H86" s="6">
        <v>73542</v>
      </c>
      <c r="I86" s="6">
        <v>93755</v>
      </c>
      <c r="J86" s="6">
        <v>92943</v>
      </c>
      <c r="K86" s="6">
        <v>108575</v>
      </c>
      <c r="L86" s="6">
        <v>113160</v>
      </c>
      <c r="M86" s="6">
        <v>110091</v>
      </c>
      <c r="N86" s="6">
        <v>99288</v>
      </c>
      <c r="O86" s="6">
        <f>SUM(C86:N86)</f>
        <v>950905</v>
      </c>
      <c r="P86" s="6">
        <v>54553</v>
      </c>
      <c r="Q86" s="6">
        <v>51744</v>
      </c>
      <c r="R86" s="6">
        <v>58873</v>
      </c>
      <c r="S86" s="16">
        <f t="shared" si="79"/>
        <v>969406</v>
      </c>
    </row>
    <row r="87" spans="1:19" ht="13.7" customHeight="1" x14ac:dyDescent="0.15">
      <c r="A87" s="31"/>
      <c r="B87" s="24" t="s">
        <v>65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f>SUM(C87:N87)</f>
        <v>0</v>
      </c>
      <c r="P87" s="8">
        <v>0</v>
      </c>
      <c r="Q87" s="8">
        <v>0</v>
      </c>
      <c r="R87" s="8">
        <v>0</v>
      </c>
      <c r="S87" s="13">
        <f t="shared" si="79"/>
        <v>0</v>
      </c>
    </row>
    <row r="88" spans="1:19" ht="13.7" customHeight="1" x14ac:dyDescent="0.15">
      <c r="A88" s="32"/>
      <c r="B88" s="20" t="s">
        <v>60</v>
      </c>
      <c r="C88" s="9">
        <f t="shared" ref="C88:O88" si="94">SUM(C86:C87)</f>
        <v>37841</v>
      </c>
      <c r="D88" s="9">
        <f t="shared" si="94"/>
        <v>52043</v>
      </c>
      <c r="E88" s="9">
        <f t="shared" si="94"/>
        <v>56785</v>
      </c>
      <c r="F88" s="5">
        <f t="shared" si="94"/>
        <v>59002</v>
      </c>
      <c r="G88" s="5">
        <f t="shared" si="94"/>
        <v>53880</v>
      </c>
      <c r="H88" s="5">
        <f t="shared" si="94"/>
        <v>73542</v>
      </c>
      <c r="I88" s="5">
        <f t="shared" si="94"/>
        <v>93755</v>
      </c>
      <c r="J88" s="5">
        <f t="shared" si="94"/>
        <v>92943</v>
      </c>
      <c r="K88" s="5">
        <f t="shared" si="94"/>
        <v>108575</v>
      </c>
      <c r="L88" s="5">
        <f t="shared" si="94"/>
        <v>113160</v>
      </c>
      <c r="M88" s="5">
        <f t="shared" si="94"/>
        <v>110091</v>
      </c>
      <c r="N88" s="5">
        <f t="shared" si="94"/>
        <v>99288</v>
      </c>
      <c r="O88" s="5">
        <f t="shared" si="94"/>
        <v>950905</v>
      </c>
      <c r="P88" s="15">
        <f t="shared" ref="P88:R88" si="95">SUM(P86,P87)</f>
        <v>54553</v>
      </c>
      <c r="Q88" s="15">
        <f t="shared" si="95"/>
        <v>51744</v>
      </c>
      <c r="R88" s="15">
        <f t="shared" si="95"/>
        <v>58873</v>
      </c>
      <c r="S88" s="14">
        <f t="shared" si="79"/>
        <v>969406</v>
      </c>
    </row>
    <row r="89" spans="1:19" ht="13.7" customHeight="1" x14ac:dyDescent="0.15">
      <c r="A89" s="30" t="s">
        <v>25</v>
      </c>
      <c r="B89" s="19" t="s">
        <v>67</v>
      </c>
      <c r="C89" s="6">
        <v>9919</v>
      </c>
      <c r="D89" s="6">
        <v>9471</v>
      </c>
      <c r="E89" s="6">
        <v>15668</v>
      </c>
      <c r="F89" s="6">
        <v>17526</v>
      </c>
      <c r="G89" s="6">
        <v>13713</v>
      </c>
      <c r="H89" s="6">
        <v>13428</v>
      </c>
      <c r="I89" s="6">
        <v>23349</v>
      </c>
      <c r="J89" s="6">
        <v>21431</v>
      </c>
      <c r="K89" s="6">
        <v>15405</v>
      </c>
      <c r="L89" s="6">
        <v>22108</v>
      </c>
      <c r="M89" s="6">
        <v>17233</v>
      </c>
      <c r="N89" s="6">
        <v>16036</v>
      </c>
      <c r="O89" s="8">
        <f>SUM(C89:N89)</f>
        <v>195287</v>
      </c>
      <c r="P89" s="6">
        <v>11834</v>
      </c>
      <c r="Q89" s="6">
        <v>8675</v>
      </c>
      <c r="R89" s="6">
        <v>15158</v>
      </c>
      <c r="S89" s="16">
        <f t="shared" si="79"/>
        <v>195896</v>
      </c>
    </row>
    <row r="90" spans="1:19" ht="13.7" customHeight="1" x14ac:dyDescent="0.15">
      <c r="A90" s="31"/>
      <c r="B90" s="24" t="s">
        <v>68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f>SUM(C90:N90)</f>
        <v>0</v>
      </c>
      <c r="P90" s="8">
        <v>0</v>
      </c>
      <c r="Q90" s="8">
        <v>0</v>
      </c>
      <c r="R90" s="8">
        <v>0</v>
      </c>
      <c r="S90" s="13">
        <f t="shared" si="79"/>
        <v>0</v>
      </c>
    </row>
    <row r="91" spans="1:19" ht="13.7" customHeight="1" x14ac:dyDescent="0.15">
      <c r="A91" s="31"/>
      <c r="B91" s="20" t="s">
        <v>60</v>
      </c>
      <c r="C91" s="9">
        <f t="shared" ref="C91:O91" si="96">SUM(C89:C90)</f>
        <v>9919</v>
      </c>
      <c r="D91" s="9">
        <f t="shared" si="96"/>
        <v>9471</v>
      </c>
      <c r="E91" s="9">
        <f t="shared" si="96"/>
        <v>15668</v>
      </c>
      <c r="F91" s="5">
        <f t="shared" si="96"/>
        <v>17526</v>
      </c>
      <c r="G91" s="5">
        <f t="shared" si="96"/>
        <v>13713</v>
      </c>
      <c r="H91" s="5">
        <f t="shared" si="96"/>
        <v>13428</v>
      </c>
      <c r="I91" s="5">
        <f t="shared" si="96"/>
        <v>23349</v>
      </c>
      <c r="J91" s="5">
        <f t="shared" si="96"/>
        <v>21431</v>
      </c>
      <c r="K91" s="5">
        <f t="shared" si="96"/>
        <v>15405</v>
      </c>
      <c r="L91" s="5">
        <f t="shared" si="96"/>
        <v>22108</v>
      </c>
      <c r="M91" s="5">
        <f t="shared" si="96"/>
        <v>17233</v>
      </c>
      <c r="N91" s="5">
        <f t="shared" si="96"/>
        <v>16036</v>
      </c>
      <c r="O91" s="5">
        <f t="shared" si="96"/>
        <v>195287</v>
      </c>
      <c r="P91" s="15">
        <f t="shared" ref="P91:R91" si="97">SUM(P89,P90)</f>
        <v>11834</v>
      </c>
      <c r="Q91" s="15">
        <f t="shared" si="97"/>
        <v>8675</v>
      </c>
      <c r="R91" s="15">
        <f t="shared" si="97"/>
        <v>15158</v>
      </c>
      <c r="S91" s="14">
        <f t="shared" si="79"/>
        <v>195896</v>
      </c>
    </row>
    <row r="92" spans="1:19" ht="13.7" customHeight="1" x14ac:dyDescent="0.15">
      <c r="A92" s="31"/>
      <c r="B92" s="19" t="s">
        <v>66</v>
      </c>
      <c r="C92" s="6">
        <v>152</v>
      </c>
      <c r="D92" s="6">
        <v>294</v>
      </c>
      <c r="E92" s="6">
        <v>144</v>
      </c>
      <c r="F92" s="6">
        <v>192</v>
      </c>
      <c r="G92" s="6">
        <v>215</v>
      </c>
      <c r="H92" s="6">
        <v>228</v>
      </c>
      <c r="I92" s="6">
        <v>663</v>
      </c>
      <c r="J92" s="6">
        <v>656</v>
      </c>
      <c r="K92" s="6">
        <v>206</v>
      </c>
      <c r="L92" s="6">
        <v>294</v>
      </c>
      <c r="M92" s="6">
        <v>234</v>
      </c>
      <c r="N92" s="6">
        <v>214</v>
      </c>
      <c r="O92" s="6">
        <f>SUM(C92:N92)</f>
        <v>3492</v>
      </c>
      <c r="P92" s="6">
        <v>208</v>
      </c>
      <c r="Q92" s="6">
        <v>324</v>
      </c>
      <c r="R92" s="6">
        <v>310</v>
      </c>
      <c r="S92" s="16">
        <f t="shared" si="79"/>
        <v>3744</v>
      </c>
    </row>
    <row r="93" spans="1:19" ht="13.7" customHeight="1" x14ac:dyDescent="0.15">
      <c r="A93" s="31"/>
      <c r="B93" s="24" t="s">
        <v>65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f>SUM(C93:N93)</f>
        <v>0</v>
      </c>
      <c r="P93" s="8">
        <v>0</v>
      </c>
      <c r="Q93" s="8">
        <v>0</v>
      </c>
      <c r="R93" s="8">
        <v>0</v>
      </c>
      <c r="S93" s="13">
        <f t="shared" si="79"/>
        <v>0</v>
      </c>
    </row>
    <row r="94" spans="1:19" ht="13.7" customHeight="1" x14ac:dyDescent="0.15">
      <c r="A94" s="32"/>
      <c r="B94" s="20" t="s">
        <v>60</v>
      </c>
      <c r="C94" s="9">
        <f t="shared" ref="C94:R94" si="98">SUM(C92:C93)</f>
        <v>152</v>
      </c>
      <c r="D94" s="9">
        <f t="shared" si="98"/>
        <v>294</v>
      </c>
      <c r="E94" s="9">
        <f t="shared" si="98"/>
        <v>144</v>
      </c>
      <c r="F94" s="5">
        <f t="shared" si="98"/>
        <v>192</v>
      </c>
      <c r="G94" s="5">
        <f t="shared" si="98"/>
        <v>215</v>
      </c>
      <c r="H94" s="5">
        <f t="shared" si="98"/>
        <v>228</v>
      </c>
      <c r="I94" s="5">
        <f t="shared" si="98"/>
        <v>663</v>
      </c>
      <c r="J94" s="5">
        <f t="shared" si="98"/>
        <v>656</v>
      </c>
      <c r="K94" s="5">
        <f t="shared" si="98"/>
        <v>206</v>
      </c>
      <c r="L94" s="5">
        <f t="shared" si="98"/>
        <v>294</v>
      </c>
      <c r="M94" s="5">
        <f t="shared" si="98"/>
        <v>234</v>
      </c>
      <c r="N94" s="5">
        <f t="shared" si="98"/>
        <v>214</v>
      </c>
      <c r="O94" s="9">
        <f t="shared" si="98"/>
        <v>3492</v>
      </c>
      <c r="P94" s="9">
        <f t="shared" si="98"/>
        <v>208</v>
      </c>
      <c r="Q94" s="9">
        <f t="shared" si="98"/>
        <v>324</v>
      </c>
      <c r="R94" s="9">
        <f t="shared" si="98"/>
        <v>310</v>
      </c>
      <c r="S94" s="14">
        <f t="shared" si="79"/>
        <v>3744</v>
      </c>
    </row>
    <row r="95" spans="1:19" ht="13.7" customHeight="1" x14ac:dyDescent="0.15">
      <c r="A95" s="60" t="s">
        <v>26</v>
      </c>
      <c r="B95" s="19" t="s">
        <v>67</v>
      </c>
      <c r="C95" s="16">
        <f>SUM(C101,C107,C113,C124,C130,C136,C142,C148,C154)</f>
        <v>135893</v>
      </c>
      <c r="D95" s="16">
        <f>SUM(D101,D107,D113,D124,D130,D136,D142,D148,D154)</f>
        <v>156699</v>
      </c>
      <c r="E95" s="16">
        <f>SUM(E101,E107,E113,E124,E130,E136,E142,E148,E154)</f>
        <v>225351</v>
      </c>
      <c r="F95" s="16">
        <f t="shared" ref="F95" si="99">SUM(F101,F107,F113,F124,F130,F136,F142,F148,F154)</f>
        <v>203075</v>
      </c>
      <c r="G95" s="16">
        <f>SUM(G101,G107,G113,G124,G130,G136,G142,G148,G154)</f>
        <v>162772</v>
      </c>
      <c r="H95" s="16">
        <f t="shared" ref="H95:N95" si="100">SUM(H101,H107,H113,H124,H130,H136,H142,H148,H154)</f>
        <v>164781</v>
      </c>
      <c r="I95" s="16">
        <f t="shared" si="100"/>
        <v>263123</v>
      </c>
      <c r="J95" s="16">
        <f t="shared" si="100"/>
        <v>288335</v>
      </c>
      <c r="K95" s="16">
        <f t="shared" si="100"/>
        <v>208074</v>
      </c>
      <c r="L95" s="16">
        <f t="shared" si="100"/>
        <v>335747</v>
      </c>
      <c r="M95" s="16">
        <f t="shared" si="100"/>
        <v>411448</v>
      </c>
      <c r="N95" s="16">
        <f t="shared" si="100"/>
        <v>419762</v>
      </c>
      <c r="O95" s="16">
        <f t="shared" ref="O95" si="101">SUM(O101,O107,O113,O124,O130,O136,O142,O148,O154)</f>
        <v>2975060</v>
      </c>
      <c r="P95" s="16">
        <f t="shared" ref="P95" si="102">SUM(P101,P107,P113,P124,P130,P136,P142,P148,P154)</f>
        <v>312065</v>
      </c>
      <c r="Q95" s="16">
        <f t="shared" ref="Q95:R95" si="103">SUM(Q101,Q107,Q113,Q124,Q130,Q136,Q142,Q148,Q154)</f>
        <v>174976</v>
      </c>
      <c r="R95" s="16">
        <f t="shared" si="103"/>
        <v>419372</v>
      </c>
      <c r="S95" s="16">
        <f t="shared" si="79"/>
        <v>3363530</v>
      </c>
    </row>
    <row r="96" spans="1:19" ht="13.7" customHeight="1" x14ac:dyDescent="0.15">
      <c r="A96" s="37"/>
      <c r="B96" s="24" t="s">
        <v>68</v>
      </c>
      <c r="C96" s="13">
        <f>SUM(C102,C108,C114,C125,C131,C137,C143,C149,C155,)</f>
        <v>0</v>
      </c>
      <c r="D96" s="13">
        <f>SUM(D102,D108,D114,D125,D131,D137,D143,D149,D155,)</f>
        <v>0</v>
      </c>
      <c r="E96" s="13">
        <f>SUM(E102,E108,E114,E125,E131,E137,E143,E149,E155,)</f>
        <v>0</v>
      </c>
      <c r="F96" s="13">
        <f t="shared" ref="F96" si="104">SUM(F102,F108,F114,F125,F131,F137,F143,F149,F155,)</f>
        <v>0</v>
      </c>
      <c r="G96" s="13">
        <f t="shared" ref="G96:N96" si="105">SUM(G102,G108,G114,G125,G131,G137,G143,G149,G155,)</f>
        <v>0</v>
      </c>
      <c r="H96" s="13">
        <f t="shared" si="105"/>
        <v>0</v>
      </c>
      <c r="I96" s="13">
        <f t="shared" si="105"/>
        <v>0</v>
      </c>
      <c r="J96" s="13">
        <f t="shared" si="105"/>
        <v>0</v>
      </c>
      <c r="K96" s="13">
        <f t="shared" si="105"/>
        <v>0</v>
      </c>
      <c r="L96" s="13">
        <f t="shared" si="105"/>
        <v>0</v>
      </c>
      <c r="M96" s="13">
        <f t="shared" si="105"/>
        <v>0</v>
      </c>
      <c r="N96" s="13">
        <f t="shared" si="105"/>
        <v>0</v>
      </c>
      <c r="O96" s="13">
        <f t="shared" ref="O96" si="106">SUM(O102,O108,O114,O125,O131,O137,O143,O149,O155,)</f>
        <v>0</v>
      </c>
      <c r="P96" s="13">
        <f t="shared" ref="P96:R96" si="107">SUM(P102,P108,P114,P125,P131,P137,P143,P149,P155,)</f>
        <v>0</v>
      </c>
      <c r="Q96" s="13">
        <f t="shared" si="107"/>
        <v>2</v>
      </c>
      <c r="R96" s="13">
        <f t="shared" si="107"/>
        <v>0</v>
      </c>
      <c r="S96" s="13">
        <f t="shared" si="79"/>
        <v>2</v>
      </c>
    </row>
    <row r="97" spans="1:19" ht="13.7" customHeight="1" x14ac:dyDescent="0.15">
      <c r="A97" s="37"/>
      <c r="B97" s="20" t="s">
        <v>60</v>
      </c>
      <c r="C97" s="15">
        <f>SUM(C95:C96)</f>
        <v>135893</v>
      </c>
      <c r="D97" s="15">
        <f>SUM(D95:D96)</f>
        <v>156699</v>
      </c>
      <c r="E97" s="15">
        <f>SUM(E95:E96)</f>
        <v>225351</v>
      </c>
      <c r="F97" s="5">
        <f t="shared" ref="F97:F100" si="108">SUM(F103,F109,F115,F126,F132,F138,F144,F150,F156,)</f>
        <v>203075</v>
      </c>
      <c r="G97" s="14">
        <f t="shared" ref="G97" si="109">SUM(G103,G109,G115,G126,G132,G138,G144,G150,G156,)</f>
        <v>162772</v>
      </c>
      <c r="H97" s="14">
        <f t="shared" ref="H97" si="110">SUM(H103,H109,H115,H126,H132,H138,H144,H150,H156,)</f>
        <v>164781</v>
      </c>
      <c r="I97" s="14">
        <f t="shared" ref="I97" si="111">SUM(I103,I109,I115,I126,I132,I138,I144,I150,I156,)</f>
        <v>263123</v>
      </c>
      <c r="J97" s="14">
        <f t="shared" ref="J97" si="112">SUM(J103,J109,J115,J126,J132,J138,J144,J150,J156,)</f>
        <v>288335</v>
      </c>
      <c r="K97" s="14">
        <f t="shared" ref="K97" si="113">SUM(K103,K109,K115,K126,K132,K138,K144,K150,K156,)</f>
        <v>208074</v>
      </c>
      <c r="L97" s="14">
        <f t="shared" ref="L97" si="114">SUM(L103,L109,L115,L126,L132,L138,L144,L150,L156,)</f>
        <v>335747</v>
      </c>
      <c r="M97" s="14">
        <f t="shared" ref="M97:M100" si="115">SUM(M103,M109,M115,M126,M132,M138,M144,M150,M156,)</f>
        <v>411448</v>
      </c>
      <c r="N97" s="9">
        <f>SUM(N95,N96)</f>
        <v>419762</v>
      </c>
      <c r="O97" s="9">
        <f>SUM(O95,O96)</f>
        <v>2975060</v>
      </c>
      <c r="P97" s="15">
        <f>SUM(P95:P96)</f>
        <v>312065</v>
      </c>
      <c r="Q97" s="15">
        <f>SUM(Q95:Q96)</f>
        <v>174978</v>
      </c>
      <c r="R97" s="15">
        <f>SUM(R95:R96)</f>
        <v>419372</v>
      </c>
      <c r="S97" s="14">
        <f t="shared" si="79"/>
        <v>3363532</v>
      </c>
    </row>
    <row r="98" spans="1:19" ht="13.7" customHeight="1" x14ac:dyDescent="0.15">
      <c r="A98" s="37"/>
      <c r="B98" s="19" t="s">
        <v>66</v>
      </c>
      <c r="C98" s="16">
        <f t="shared" ref="C98" si="116">SUM(C104,C110,C116,C127,C133,C139,C145,C151,C157)</f>
        <v>222414</v>
      </c>
      <c r="D98" s="16">
        <f t="shared" ref="D98" si="117">SUM(D104,D110,D116,D127,D133,D139,D145,D151,D157)</f>
        <v>187535</v>
      </c>
      <c r="E98" s="16">
        <f t="shared" ref="E98" si="118">SUM(E104,E110,E116,E127,E133,E139,E145,E151,E157)</f>
        <v>251012</v>
      </c>
      <c r="F98" s="16">
        <f t="shared" ref="F98:N98" si="119">SUM(F104,F110,F116,F127,F133,F139,F145,F151,F157)</f>
        <v>267951</v>
      </c>
      <c r="G98" s="16">
        <f t="shared" si="119"/>
        <v>252835</v>
      </c>
      <c r="H98" s="16">
        <f t="shared" si="119"/>
        <v>265059</v>
      </c>
      <c r="I98" s="16">
        <f t="shared" si="119"/>
        <v>270714</v>
      </c>
      <c r="J98" s="16">
        <f t="shared" si="119"/>
        <v>238969</v>
      </c>
      <c r="K98" s="16">
        <f t="shared" si="119"/>
        <v>264036</v>
      </c>
      <c r="L98" s="16">
        <f t="shared" si="119"/>
        <v>285598</v>
      </c>
      <c r="M98" s="16">
        <f t="shared" si="119"/>
        <v>305483</v>
      </c>
      <c r="N98" s="16">
        <f t="shared" si="119"/>
        <v>308053</v>
      </c>
      <c r="O98" s="16">
        <f t="shared" ref="O98" si="120">SUM(O104,O110,O116,O127,O133,O139,O145,O151,O157)</f>
        <v>3119659</v>
      </c>
      <c r="P98" s="16">
        <f t="shared" ref="P98" si="121">SUM(P104,P110,P116,P127,P133,P139,P145,P151,P157)</f>
        <v>255970</v>
      </c>
      <c r="Q98" s="16">
        <f t="shared" ref="Q98" si="122">SUM(Q104,Q110,Q116,Q127,Q133,Q139,Q145,Q151,Q157)</f>
        <v>223376</v>
      </c>
      <c r="R98" s="16">
        <f t="shared" ref="R98" si="123">SUM(R104,R110,R116,R127,R133,R139,R145,R151,R157)</f>
        <v>326653</v>
      </c>
      <c r="S98" s="16">
        <f t="shared" ref="S98" si="124">SUM(S104,S110,S116,S127,S133,S139,S145,S151,S157)</f>
        <v>3264697</v>
      </c>
    </row>
    <row r="99" spans="1:19" ht="13.7" customHeight="1" x14ac:dyDescent="0.15">
      <c r="A99" s="37"/>
      <c r="B99" s="24" t="s">
        <v>65</v>
      </c>
      <c r="C99" s="13">
        <f t="shared" ref="C99" si="125">SUM(C105,C111,C117,C128,C134,C140,C146,C152,C158,)</f>
        <v>0</v>
      </c>
      <c r="D99" s="13">
        <f t="shared" ref="D99" si="126">SUM(D105,D111,D117,D128,D134,D140,D146,D152,D158,)</f>
        <v>0</v>
      </c>
      <c r="E99" s="13">
        <f t="shared" ref="E99" si="127">SUM(E105,E111,E117,E128,E134,E140,E146,E152,E158,)</f>
        <v>0</v>
      </c>
      <c r="F99" s="13">
        <f t="shared" ref="F99:N99" si="128">SUM(F105,F111,F117,F128,F134,F140,F146,F152,F158,)</f>
        <v>0</v>
      </c>
      <c r="G99" s="13">
        <f t="shared" si="128"/>
        <v>0</v>
      </c>
      <c r="H99" s="13">
        <f t="shared" si="128"/>
        <v>0</v>
      </c>
      <c r="I99" s="13">
        <f t="shared" si="128"/>
        <v>0</v>
      </c>
      <c r="J99" s="13">
        <f t="shared" si="128"/>
        <v>0</v>
      </c>
      <c r="K99" s="13">
        <f t="shared" si="128"/>
        <v>0</v>
      </c>
      <c r="L99" s="13">
        <f t="shared" si="128"/>
        <v>0</v>
      </c>
      <c r="M99" s="13">
        <f t="shared" si="128"/>
        <v>0</v>
      </c>
      <c r="N99" s="13">
        <f t="shared" si="128"/>
        <v>0</v>
      </c>
      <c r="O99" s="13">
        <f t="shared" ref="O99" si="129">SUM(O105,O111,O117,O128,O134,O140,O146,O152,O158,)</f>
        <v>0</v>
      </c>
      <c r="P99" s="13">
        <f t="shared" ref="P99" si="130">SUM(P105,P111,P117,P128,P134,P140,P146,P152,P158,)</f>
        <v>0</v>
      </c>
      <c r="Q99" s="13">
        <f t="shared" ref="Q99" si="131">SUM(Q105,Q111,Q117,Q128,Q134,Q140,Q146,Q152,Q158,)</f>
        <v>0</v>
      </c>
      <c r="R99" s="13">
        <f t="shared" ref="R99" si="132">SUM(R105,R111,R117,R128,R134,R140,R146,R152,R158,)</f>
        <v>0</v>
      </c>
      <c r="S99" s="13">
        <f t="shared" ref="S99" si="133">SUM(S105,S111,S117,S128,S134,S140,S146,S152,S158,)</f>
        <v>0</v>
      </c>
    </row>
    <row r="100" spans="1:19" ht="13.7" customHeight="1" x14ac:dyDescent="0.15">
      <c r="A100" s="61"/>
      <c r="B100" s="20" t="s">
        <v>60</v>
      </c>
      <c r="C100" s="15">
        <f>SUM(C98:C99)</f>
        <v>222414</v>
      </c>
      <c r="D100" s="15">
        <f>SUM(D98:D99)</f>
        <v>187535</v>
      </c>
      <c r="E100" s="15">
        <f>SUM(E98:E99)</f>
        <v>251012</v>
      </c>
      <c r="F100" s="5">
        <f t="shared" si="108"/>
        <v>267951</v>
      </c>
      <c r="G100" s="14">
        <f t="shared" ref="G100" si="134">SUM(G106,G112,G118,G129,G135,G141,G147,G153,G159,)</f>
        <v>252835</v>
      </c>
      <c r="H100" s="14">
        <f>SUM(H106,H112,H118,H129,H135,H141,H147,H153,H159,)</f>
        <v>265059</v>
      </c>
      <c r="I100" s="14">
        <f t="shared" ref="I100" si="135">SUM(I106,I112,I118,I129,I135,I141,I147,I153,I159,)</f>
        <v>270714</v>
      </c>
      <c r="J100" s="14">
        <f t="shared" ref="J100" si="136">SUM(J106,J112,J118,J129,J135,J141,J147,J153,J159,)</f>
        <v>238969</v>
      </c>
      <c r="K100" s="14">
        <f t="shared" ref="K100" si="137">SUM(K106,K112,K118,K129,K135,K141,K147,K153,K159,)</f>
        <v>264036</v>
      </c>
      <c r="L100" s="14">
        <f t="shared" ref="L100" si="138">SUM(L106,L112,L118,L129,L135,L141,L147,L153,L159,)</f>
        <v>285598</v>
      </c>
      <c r="M100" s="14">
        <f t="shared" si="115"/>
        <v>305483</v>
      </c>
      <c r="N100" s="9">
        <f>SUM(N98:N99)</f>
        <v>308053</v>
      </c>
      <c r="O100" s="9">
        <f>SUM(O98:O99)</f>
        <v>3119659</v>
      </c>
      <c r="P100" s="15">
        <f>SUM(P98:P99)</f>
        <v>255970</v>
      </c>
      <c r="Q100" s="15">
        <f>SUM(Q98:Q99)</f>
        <v>223376</v>
      </c>
      <c r="R100" s="15">
        <f>SUM(R98:R99)</f>
        <v>326653</v>
      </c>
      <c r="S100" s="14">
        <f t="shared" ref="S100:S118" si="139">SUM(F100:N100,P100:R100)</f>
        <v>3264697</v>
      </c>
    </row>
    <row r="101" spans="1:19" ht="13.7" customHeight="1" x14ac:dyDescent="0.15">
      <c r="A101" s="30" t="s">
        <v>27</v>
      </c>
      <c r="B101" s="19" t="s">
        <v>67</v>
      </c>
      <c r="C101" s="16">
        <v>80225</v>
      </c>
      <c r="D101" s="16">
        <v>91332</v>
      </c>
      <c r="E101" s="16">
        <v>126564</v>
      </c>
      <c r="F101" s="6">
        <v>94697</v>
      </c>
      <c r="G101" s="6">
        <v>76768</v>
      </c>
      <c r="H101" s="6">
        <v>79340</v>
      </c>
      <c r="I101" s="6">
        <v>134320</v>
      </c>
      <c r="J101" s="6">
        <v>143497</v>
      </c>
      <c r="K101" s="6">
        <v>106002</v>
      </c>
      <c r="L101" s="6">
        <v>164948</v>
      </c>
      <c r="M101" s="6">
        <v>198378</v>
      </c>
      <c r="N101" s="6">
        <v>201667</v>
      </c>
      <c r="O101" s="6">
        <f>SUM(C101:N101)</f>
        <v>1497738</v>
      </c>
      <c r="P101" s="16">
        <v>152133</v>
      </c>
      <c r="Q101" s="16">
        <v>91432</v>
      </c>
      <c r="R101" s="16">
        <v>208225</v>
      </c>
      <c r="S101" s="16">
        <f t="shared" si="139"/>
        <v>1651407</v>
      </c>
    </row>
    <row r="102" spans="1:19" ht="13.7" customHeight="1" x14ac:dyDescent="0.15">
      <c r="A102" s="31"/>
      <c r="B102" s="24" t="s">
        <v>68</v>
      </c>
      <c r="C102" s="13">
        <v>0</v>
      </c>
      <c r="D102" s="13">
        <v>0</v>
      </c>
      <c r="E102" s="13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f>SUM(C102:N102)</f>
        <v>0</v>
      </c>
      <c r="P102" s="13">
        <v>0</v>
      </c>
      <c r="Q102" s="13">
        <v>2</v>
      </c>
      <c r="R102" s="13">
        <v>0</v>
      </c>
      <c r="S102" s="13">
        <f t="shared" si="139"/>
        <v>2</v>
      </c>
    </row>
    <row r="103" spans="1:19" ht="13.7" customHeight="1" x14ac:dyDescent="0.15">
      <c r="A103" s="31"/>
      <c r="B103" s="20" t="s">
        <v>60</v>
      </c>
      <c r="C103" s="15">
        <f t="shared" ref="C103:R103" si="140">SUM(C101:C102)</f>
        <v>80225</v>
      </c>
      <c r="D103" s="15">
        <f t="shared" si="140"/>
        <v>91332</v>
      </c>
      <c r="E103" s="15">
        <f t="shared" si="140"/>
        <v>126564</v>
      </c>
      <c r="F103" s="5">
        <f t="shared" si="140"/>
        <v>94697</v>
      </c>
      <c r="G103" s="5">
        <f t="shared" si="140"/>
        <v>76768</v>
      </c>
      <c r="H103" s="5">
        <f t="shared" si="140"/>
        <v>79340</v>
      </c>
      <c r="I103" s="5">
        <f t="shared" si="140"/>
        <v>134320</v>
      </c>
      <c r="J103" s="5">
        <f t="shared" si="140"/>
        <v>143497</v>
      </c>
      <c r="K103" s="5">
        <f t="shared" si="140"/>
        <v>106002</v>
      </c>
      <c r="L103" s="5">
        <f t="shared" si="140"/>
        <v>164948</v>
      </c>
      <c r="M103" s="5">
        <f t="shared" si="140"/>
        <v>198378</v>
      </c>
      <c r="N103" s="5">
        <f t="shared" si="140"/>
        <v>201667</v>
      </c>
      <c r="O103" s="5">
        <f t="shared" si="140"/>
        <v>1497738</v>
      </c>
      <c r="P103" s="9">
        <f t="shared" si="140"/>
        <v>152133</v>
      </c>
      <c r="Q103" s="9">
        <f t="shared" si="140"/>
        <v>91434</v>
      </c>
      <c r="R103" s="9">
        <f t="shared" si="140"/>
        <v>208225</v>
      </c>
      <c r="S103" s="14">
        <f t="shared" si="139"/>
        <v>1651409</v>
      </c>
    </row>
    <row r="104" spans="1:19" ht="13.7" customHeight="1" x14ac:dyDescent="0.15">
      <c r="A104" s="31"/>
      <c r="B104" s="19" t="s">
        <v>66</v>
      </c>
      <c r="C104" s="16">
        <v>101218</v>
      </c>
      <c r="D104" s="16">
        <v>91964</v>
      </c>
      <c r="E104" s="16">
        <v>115729</v>
      </c>
      <c r="F104" s="6">
        <v>111223</v>
      </c>
      <c r="G104" s="6">
        <v>101634</v>
      </c>
      <c r="H104" s="6">
        <v>117974</v>
      </c>
      <c r="I104" s="6">
        <v>91294</v>
      </c>
      <c r="J104" s="6">
        <v>87752</v>
      </c>
      <c r="K104" s="6">
        <v>105507</v>
      </c>
      <c r="L104" s="6">
        <v>109955</v>
      </c>
      <c r="M104" s="6">
        <v>103976</v>
      </c>
      <c r="N104" s="6">
        <v>117842</v>
      </c>
      <c r="O104" s="6">
        <f>SUM(C104:N104)</f>
        <v>1256068</v>
      </c>
      <c r="P104" s="16">
        <v>98706</v>
      </c>
      <c r="Q104" s="16">
        <v>95055</v>
      </c>
      <c r="R104" s="16">
        <v>129685</v>
      </c>
      <c r="S104" s="16">
        <f t="shared" si="139"/>
        <v>1270603</v>
      </c>
    </row>
    <row r="105" spans="1:19" ht="13.7" customHeight="1" x14ac:dyDescent="0.15">
      <c r="A105" s="31"/>
      <c r="B105" s="24" t="s">
        <v>65</v>
      </c>
      <c r="C105" s="13">
        <v>0</v>
      </c>
      <c r="D105" s="13">
        <v>0</v>
      </c>
      <c r="E105" s="13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f>SUM(C105:N105)</f>
        <v>0</v>
      </c>
      <c r="P105" s="13">
        <v>0</v>
      </c>
      <c r="Q105" s="13">
        <v>0</v>
      </c>
      <c r="R105" s="13">
        <v>0</v>
      </c>
      <c r="S105" s="13">
        <f t="shared" si="139"/>
        <v>0</v>
      </c>
    </row>
    <row r="106" spans="1:19" ht="13.7" customHeight="1" x14ac:dyDescent="0.15">
      <c r="A106" s="32"/>
      <c r="B106" s="20" t="s">
        <v>60</v>
      </c>
      <c r="C106" s="15">
        <f t="shared" ref="C106:R106" si="141">SUM(C104:C105)</f>
        <v>101218</v>
      </c>
      <c r="D106" s="15">
        <f t="shared" si="141"/>
        <v>91964</v>
      </c>
      <c r="E106" s="15">
        <f t="shared" si="141"/>
        <v>115729</v>
      </c>
      <c r="F106" s="5">
        <f t="shared" si="141"/>
        <v>111223</v>
      </c>
      <c r="G106" s="5">
        <f t="shared" si="141"/>
        <v>101634</v>
      </c>
      <c r="H106" s="5">
        <f t="shared" si="141"/>
        <v>117974</v>
      </c>
      <c r="I106" s="5">
        <f t="shared" si="141"/>
        <v>91294</v>
      </c>
      <c r="J106" s="5">
        <f t="shared" si="141"/>
        <v>87752</v>
      </c>
      <c r="K106" s="5">
        <f t="shared" si="141"/>
        <v>105507</v>
      </c>
      <c r="L106" s="5">
        <f t="shared" si="141"/>
        <v>109955</v>
      </c>
      <c r="M106" s="5">
        <f t="shared" si="141"/>
        <v>103976</v>
      </c>
      <c r="N106" s="5">
        <f t="shared" si="141"/>
        <v>117842</v>
      </c>
      <c r="O106" s="9">
        <f t="shared" si="141"/>
        <v>1256068</v>
      </c>
      <c r="P106" s="9">
        <f t="shared" si="141"/>
        <v>98706</v>
      </c>
      <c r="Q106" s="9">
        <f t="shared" si="141"/>
        <v>95055</v>
      </c>
      <c r="R106" s="9">
        <f t="shared" si="141"/>
        <v>129685</v>
      </c>
      <c r="S106" s="14">
        <f t="shared" si="139"/>
        <v>1270603</v>
      </c>
    </row>
    <row r="107" spans="1:19" ht="13.7" customHeight="1" x14ac:dyDescent="0.15">
      <c r="A107" s="30" t="s">
        <v>28</v>
      </c>
      <c r="B107" s="19" t="s">
        <v>67</v>
      </c>
      <c r="C107" s="16">
        <v>12507</v>
      </c>
      <c r="D107" s="16">
        <v>18028</v>
      </c>
      <c r="E107" s="16">
        <v>28055</v>
      </c>
      <c r="F107" s="6">
        <v>25133</v>
      </c>
      <c r="G107" s="6">
        <v>21943</v>
      </c>
      <c r="H107" s="6">
        <v>20083</v>
      </c>
      <c r="I107" s="6">
        <v>31512</v>
      </c>
      <c r="J107" s="6">
        <v>33895</v>
      </c>
      <c r="K107" s="6">
        <v>25635</v>
      </c>
      <c r="L107" s="6">
        <v>41414</v>
      </c>
      <c r="M107" s="6">
        <v>52839</v>
      </c>
      <c r="N107" s="6">
        <v>56134</v>
      </c>
      <c r="O107" s="6">
        <f>SUM(C107:N107)</f>
        <v>367178</v>
      </c>
      <c r="P107" s="16">
        <v>40206</v>
      </c>
      <c r="Q107" s="16">
        <v>18528</v>
      </c>
      <c r="R107" s="16">
        <v>55351</v>
      </c>
      <c r="S107" s="16">
        <f t="shared" si="139"/>
        <v>422673</v>
      </c>
    </row>
    <row r="108" spans="1:19" ht="13.7" customHeight="1" x14ac:dyDescent="0.15">
      <c r="A108" s="31"/>
      <c r="B108" s="24" t="s">
        <v>68</v>
      </c>
      <c r="C108" s="13">
        <v>0</v>
      </c>
      <c r="D108" s="13">
        <v>0</v>
      </c>
      <c r="E108" s="13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f>SUM(C108:N108)</f>
        <v>0</v>
      </c>
      <c r="P108" s="13">
        <v>0</v>
      </c>
      <c r="Q108" s="13">
        <v>0</v>
      </c>
      <c r="R108" s="13">
        <v>0</v>
      </c>
      <c r="S108" s="13">
        <f t="shared" si="139"/>
        <v>0</v>
      </c>
    </row>
    <row r="109" spans="1:19" ht="13.7" customHeight="1" x14ac:dyDescent="0.15">
      <c r="A109" s="31"/>
      <c r="B109" s="20" t="s">
        <v>60</v>
      </c>
      <c r="C109" s="15">
        <f t="shared" ref="C109:R109" si="142">SUM(C107:C108)</f>
        <v>12507</v>
      </c>
      <c r="D109" s="15">
        <f t="shared" si="142"/>
        <v>18028</v>
      </c>
      <c r="E109" s="15">
        <f t="shared" si="142"/>
        <v>28055</v>
      </c>
      <c r="F109" s="5">
        <f t="shared" si="142"/>
        <v>25133</v>
      </c>
      <c r="G109" s="5">
        <f t="shared" si="142"/>
        <v>21943</v>
      </c>
      <c r="H109" s="5">
        <f t="shared" si="142"/>
        <v>20083</v>
      </c>
      <c r="I109" s="5">
        <f t="shared" si="142"/>
        <v>31512</v>
      </c>
      <c r="J109" s="5">
        <f t="shared" si="142"/>
        <v>33895</v>
      </c>
      <c r="K109" s="5">
        <f t="shared" si="142"/>
        <v>25635</v>
      </c>
      <c r="L109" s="5">
        <f t="shared" si="142"/>
        <v>41414</v>
      </c>
      <c r="M109" s="5">
        <f t="shared" si="142"/>
        <v>52839</v>
      </c>
      <c r="N109" s="5">
        <f t="shared" si="142"/>
        <v>56134</v>
      </c>
      <c r="O109" s="5">
        <f t="shared" si="142"/>
        <v>367178</v>
      </c>
      <c r="P109" s="9">
        <f t="shared" si="142"/>
        <v>40206</v>
      </c>
      <c r="Q109" s="9">
        <f t="shared" si="142"/>
        <v>18528</v>
      </c>
      <c r="R109" s="9">
        <f t="shared" si="142"/>
        <v>55351</v>
      </c>
      <c r="S109" s="14">
        <f t="shared" si="139"/>
        <v>422673</v>
      </c>
    </row>
    <row r="110" spans="1:19" ht="13.7" customHeight="1" x14ac:dyDescent="0.15">
      <c r="A110" s="31"/>
      <c r="B110" s="19" t="s">
        <v>66</v>
      </c>
      <c r="C110" s="16">
        <v>27108</v>
      </c>
      <c r="D110" s="16">
        <v>31735</v>
      </c>
      <c r="E110" s="16">
        <v>49123</v>
      </c>
      <c r="F110" s="6">
        <v>38742</v>
      </c>
      <c r="G110" s="6">
        <v>33468</v>
      </c>
      <c r="H110" s="6">
        <v>38853</v>
      </c>
      <c r="I110" s="6">
        <v>66207</v>
      </c>
      <c r="J110" s="6">
        <v>48013</v>
      </c>
      <c r="K110" s="6">
        <v>46808</v>
      </c>
      <c r="L110" s="6">
        <v>46200</v>
      </c>
      <c r="M110" s="6">
        <v>46219</v>
      </c>
      <c r="N110" s="6">
        <v>43121</v>
      </c>
      <c r="O110" s="6">
        <f>SUM(C110:N110)</f>
        <v>515597</v>
      </c>
      <c r="P110" s="16">
        <v>34235</v>
      </c>
      <c r="Q110" s="16">
        <v>33205</v>
      </c>
      <c r="R110" s="16">
        <v>43756</v>
      </c>
      <c r="S110" s="16">
        <f t="shared" si="139"/>
        <v>518827</v>
      </c>
    </row>
    <row r="111" spans="1:19" ht="13.7" customHeight="1" x14ac:dyDescent="0.15">
      <c r="A111" s="31"/>
      <c r="B111" s="24" t="s">
        <v>65</v>
      </c>
      <c r="C111" s="13">
        <v>0</v>
      </c>
      <c r="D111" s="13">
        <v>0</v>
      </c>
      <c r="E111" s="13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f>SUM(C111:N111)</f>
        <v>0</v>
      </c>
      <c r="P111" s="13">
        <v>0</v>
      </c>
      <c r="Q111" s="13">
        <v>0</v>
      </c>
      <c r="R111" s="13">
        <v>0</v>
      </c>
      <c r="S111" s="13">
        <f t="shared" si="139"/>
        <v>0</v>
      </c>
    </row>
    <row r="112" spans="1:19" ht="13.7" customHeight="1" x14ac:dyDescent="0.15">
      <c r="A112" s="32"/>
      <c r="B112" s="20" t="s">
        <v>60</v>
      </c>
      <c r="C112" s="15">
        <f t="shared" ref="C112:Q112" si="143">SUM(C110:C111)</f>
        <v>27108</v>
      </c>
      <c r="D112" s="15">
        <f t="shared" si="143"/>
        <v>31735</v>
      </c>
      <c r="E112" s="15">
        <f t="shared" si="143"/>
        <v>49123</v>
      </c>
      <c r="F112" s="5">
        <f t="shared" si="143"/>
        <v>38742</v>
      </c>
      <c r="G112" s="5">
        <f t="shared" si="143"/>
        <v>33468</v>
      </c>
      <c r="H112" s="5">
        <f t="shared" si="143"/>
        <v>38853</v>
      </c>
      <c r="I112" s="5">
        <f t="shared" si="143"/>
        <v>66207</v>
      </c>
      <c r="J112" s="5">
        <f t="shared" si="143"/>
        <v>48013</v>
      </c>
      <c r="K112" s="5">
        <f t="shared" si="143"/>
        <v>46808</v>
      </c>
      <c r="L112" s="5">
        <f t="shared" si="143"/>
        <v>46200</v>
      </c>
      <c r="M112" s="5">
        <f t="shared" si="143"/>
        <v>46219</v>
      </c>
      <c r="N112" s="5">
        <f t="shared" si="143"/>
        <v>43121</v>
      </c>
      <c r="O112" s="5">
        <f t="shared" si="143"/>
        <v>515597</v>
      </c>
      <c r="P112" s="9">
        <f t="shared" si="143"/>
        <v>34235</v>
      </c>
      <c r="Q112" s="9">
        <f t="shared" si="143"/>
        <v>33205</v>
      </c>
      <c r="R112" s="9">
        <f>SUM(R110:R111)</f>
        <v>43756</v>
      </c>
      <c r="S112" s="14">
        <f t="shared" si="139"/>
        <v>518827</v>
      </c>
    </row>
    <row r="113" spans="1:19" ht="13.7" customHeight="1" x14ac:dyDescent="0.15">
      <c r="A113" s="30" t="s">
        <v>29</v>
      </c>
      <c r="B113" s="19" t="s">
        <v>67</v>
      </c>
      <c r="C113" s="16">
        <v>4177</v>
      </c>
      <c r="D113" s="16">
        <v>7306</v>
      </c>
      <c r="E113" s="16">
        <v>8604</v>
      </c>
      <c r="F113" s="6">
        <v>9726</v>
      </c>
      <c r="G113" s="6">
        <v>7888</v>
      </c>
      <c r="H113" s="6">
        <v>8810</v>
      </c>
      <c r="I113" s="6">
        <v>13699</v>
      </c>
      <c r="J113" s="6">
        <v>12607</v>
      </c>
      <c r="K113" s="6">
        <v>8756</v>
      </c>
      <c r="L113" s="6">
        <v>13612</v>
      </c>
      <c r="M113" s="6">
        <v>19238</v>
      </c>
      <c r="N113" s="6">
        <v>20728</v>
      </c>
      <c r="O113" s="6">
        <f>SUM(C113:N113)</f>
        <v>135151</v>
      </c>
      <c r="P113" s="16">
        <v>15236</v>
      </c>
      <c r="Q113" s="16">
        <v>9975</v>
      </c>
      <c r="R113" s="16">
        <v>20655</v>
      </c>
      <c r="S113" s="16">
        <f t="shared" si="139"/>
        <v>160930</v>
      </c>
    </row>
    <row r="114" spans="1:19" ht="13.7" customHeight="1" x14ac:dyDescent="0.15">
      <c r="A114" s="31"/>
      <c r="B114" s="24" t="s">
        <v>68</v>
      </c>
      <c r="C114" s="13">
        <v>0</v>
      </c>
      <c r="D114" s="13">
        <v>0</v>
      </c>
      <c r="E114" s="13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f>SUM(C114:N114)</f>
        <v>0</v>
      </c>
      <c r="P114" s="13">
        <v>0</v>
      </c>
      <c r="Q114" s="13">
        <v>0</v>
      </c>
      <c r="R114" s="13">
        <v>0</v>
      </c>
      <c r="S114" s="13">
        <f t="shared" si="139"/>
        <v>0</v>
      </c>
    </row>
    <row r="115" spans="1:19" ht="13.7" customHeight="1" x14ac:dyDescent="0.15">
      <c r="A115" s="31"/>
      <c r="B115" s="20" t="s">
        <v>60</v>
      </c>
      <c r="C115" s="15">
        <f t="shared" ref="C115:R115" si="144">SUM(C113:C114)</f>
        <v>4177</v>
      </c>
      <c r="D115" s="15">
        <f t="shared" si="144"/>
        <v>7306</v>
      </c>
      <c r="E115" s="15">
        <f t="shared" si="144"/>
        <v>8604</v>
      </c>
      <c r="F115" s="5">
        <f t="shared" si="144"/>
        <v>9726</v>
      </c>
      <c r="G115" s="5">
        <f t="shared" si="144"/>
        <v>7888</v>
      </c>
      <c r="H115" s="5">
        <f t="shared" si="144"/>
        <v>8810</v>
      </c>
      <c r="I115" s="5">
        <f t="shared" si="144"/>
        <v>13699</v>
      </c>
      <c r="J115" s="5">
        <f t="shared" si="144"/>
        <v>12607</v>
      </c>
      <c r="K115" s="5">
        <f t="shared" si="144"/>
        <v>8756</v>
      </c>
      <c r="L115" s="5">
        <f t="shared" si="144"/>
        <v>13612</v>
      </c>
      <c r="M115" s="5">
        <f t="shared" si="144"/>
        <v>19238</v>
      </c>
      <c r="N115" s="5">
        <f t="shared" si="144"/>
        <v>20728</v>
      </c>
      <c r="O115" s="5">
        <f t="shared" si="144"/>
        <v>135151</v>
      </c>
      <c r="P115" s="9">
        <f t="shared" si="144"/>
        <v>15236</v>
      </c>
      <c r="Q115" s="9">
        <f t="shared" si="144"/>
        <v>9975</v>
      </c>
      <c r="R115" s="9">
        <f t="shared" si="144"/>
        <v>20655</v>
      </c>
      <c r="S115" s="14">
        <f t="shared" si="139"/>
        <v>160930</v>
      </c>
    </row>
    <row r="116" spans="1:19" ht="13.7" customHeight="1" x14ac:dyDescent="0.15">
      <c r="A116" s="31"/>
      <c r="B116" s="19" t="s">
        <v>66</v>
      </c>
      <c r="C116" s="16">
        <v>0</v>
      </c>
      <c r="D116" s="16">
        <v>0</v>
      </c>
      <c r="E116" s="1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f>SUM(C116:N116)</f>
        <v>0</v>
      </c>
      <c r="P116" s="16">
        <v>0</v>
      </c>
      <c r="Q116" s="16">
        <v>0</v>
      </c>
      <c r="R116" s="16">
        <v>0</v>
      </c>
      <c r="S116" s="16">
        <f t="shared" si="139"/>
        <v>0</v>
      </c>
    </row>
    <row r="117" spans="1:19" ht="13.7" customHeight="1" x14ac:dyDescent="0.15">
      <c r="A117" s="31"/>
      <c r="B117" s="24" t="s">
        <v>65</v>
      </c>
      <c r="C117" s="13">
        <v>0</v>
      </c>
      <c r="D117" s="13">
        <v>0</v>
      </c>
      <c r="E117" s="13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f>SUM(C117:N117)</f>
        <v>0</v>
      </c>
      <c r="P117" s="13">
        <v>0</v>
      </c>
      <c r="Q117" s="13">
        <v>0</v>
      </c>
      <c r="R117" s="13">
        <v>0</v>
      </c>
      <c r="S117" s="13">
        <f t="shared" si="139"/>
        <v>0</v>
      </c>
    </row>
    <row r="118" spans="1:19" ht="13.7" customHeight="1" thickBot="1" x14ac:dyDescent="0.2">
      <c r="A118" s="39"/>
      <c r="B118" s="21" t="s">
        <v>60</v>
      </c>
      <c r="C118" s="18">
        <f>SUM(C116:C117)</f>
        <v>0</v>
      </c>
      <c r="D118" s="18">
        <f>SUM(D116:D117)</f>
        <v>0</v>
      </c>
      <c r="E118" s="18">
        <f>SUM(E116:E117)</f>
        <v>0</v>
      </c>
      <c r="F118" s="10">
        <f t="shared" ref="F118" si="145">SUM(F116,F117)</f>
        <v>0</v>
      </c>
      <c r="G118" s="10">
        <f t="shared" ref="G118" si="146">SUM(G116,G117)</f>
        <v>0</v>
      </c>
      <c r="H118" s="10">
        <f t="shared" ref="H118" si="147">SUM(H116,H117)</f>
        <v>0</v>
      </c>
      <c r="I118" s="10">
        <f t="shared" ref="I118" si="148">SUM(I116,I117)</f>
        <v>0</v>
      </c>
      <c r="J118" s="10">
        <f t="shared" ref="J118" si="149">SUM(J116,J117)</f>
        <v>0</v>
      </c>
      <c r="K118" s="10">
        <f t="shared" ref="K118" si="150">SUM(K116,K117)</f>
        <v>0</v>
      </c>
      <c r="L118" s="10">
        <f t="shared" ref="L118" si="151">SUM(L116,L117)</f>
        <v>0</v>
      </c>
      <c r="M118" s="10">
        <f t="shared" ref="M118" si="152">SUM(M116,M117)</f>
        <v>0</v>
      </c>
      <c r="N118" s="10">
        <f t="shared" ref="N118" si="153">SUM(N116,N117)</f>
        <v>0</v>
      </c>
      <c r="O118" s="10">
        <f>SUM(O116:O117)</f>
        <v>0</v>
      </c>
      <c r="P118" s="18">
        <f>SUM(P116:P117)</f>
        <v>0</v>
      </c>
      <c r="Q118" s="18">
        <f>SUM(Q116:Q117)</f>
        <v>0</v>
      </c>
      <c r="R118" s="18">
        <f>SUM(R116:R117)</f>
        <v>0</v>
      </c>
      <c r="S118" s="18">
        <f t="shared" si="139"/>
        <v>0</v>
      </c>
    </row>
    <row r="119" spans="1:19" ht="13.7" customHeight="1" x14ac:dyDescent="0.15">
      <c r="A119" s="48" t="str">
        <f>A1</f>
        <v>管内空港の利用概況集計表（令和3年1月～令和4年3月）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ht="13.7" customHeight="1" x14ac:dyDescent="0.1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ht="13.7" customHeight="1" thickBot="1" x14ac:dyDescent="0.2">
      <c r="A121" s="47" t="s">
        <v>52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</row>
    <row r="122" spans="1:19" ht="13.7" customHeight="1" thickBot="1" x14ac:dyDescent="0.2">
      <c r="A122" s="45" t="s">
        <v>0</v>
      </c>
      <c r="B122" s="45" t="s">
        <v>1</v>
      </c>
      <c r="C122" s="62" t="s">
        <v>59</v>
      </c>
      <c r="D122" s="63"/>
      <c r="E122" s="64"/>
      <c r="F122" s="62" t="s">
        <v>58</v>
      </c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4"/>
      <c r="S122" s="45" t="s">
        <v>54</v>
      </c>
    </row>
    <row r="123" spans="1:19" ht="13.7" customHeight="1" thickBot="1" x14ac:dyDescent="0.2">
      <c r="A123" s="46"/>
      <c r="B123" s="46"/>
      <c r="C123" s="22" t="s">
        <v>51</v>
      </c>
      <c r="D123" s="22" t="s">
        <v>2</v>
      </c>
      <c r="E123" s="22" t="s">
        <v>3</v>
      </c>
      <c r="F123" s="22" t="s">
        <v>4</v>
      </c>
      <c r="G123" s="22" t="s">
        <v>5</v>
      </c>
      <c r="H123" s="22" t="s">
        <v>6</v>
      </c>
      <c r="I123" s="22" t="s">
        <v>7</v>
      </c>
      <c r="J123" s="22" t="s">
        <v>8</v>
      </c>
      <c r="K123" s="22" t="s">
        <v>9</v>
      </c>
      <c r="L123" s="22" t="s">
        <v>10</v>
      </c>
      <c r="M123" s="22" t="s">
        <v>11</v>
      </c>
      <c r="N123" s="22" t="s">
        <v>12</v>
      </c>
      <c r="O123" s="22" t="s">
        <v>56</v>
      </c>
      <c r="P123" s="22" t="s">
        <v>51</v>
      </c>
      <c r="Q123" s="22" t="s">
        <v>2</v>
      </c>
      <c r="R123" s="22" t="s">
        <v>3</v>
      </c>
      <c r="S123" s="46"/>
    </row>
    <row r="124" spans="1:19" ht="13.7" customHeight="1" x14ac:dyDescent="0.15">
      <c r="A124" s="27" t="s">
        <v>30</v>
      </c>
      <c r="B124" s="19" t="s">
        <v>64</v>
      </c>
      <c r="C124" s="6">
        <v>15868</v>
      </c>
      <c r="D124" s="6">
        <v>18416</v>
      </c>
      <c r="E124" s="6">
        <v>29552</v>
      </c>
      <c r="F124" s="6">
        <v>34871</v>
      </c>
      <c r="G124" s="6">
        <v>25326</v>
      </c>
      <c r="H124" s="6">
        <v>24786</v>
      </c>
      <c r="I124" s="6">
        <v>39786</v>
      </c>
      <c r="J124" s="6">
        <v>47158</v>
      </c>
      <c r="K124" s="6">
        <v>30454</v>
      </c>
      <c r="L124" s="6">
        <v>52059</v>
      </c>
      <c r="M124" s="6">
        <v>58640</v>
      </c>
      <c r="N124" s="6">
        <v>58321</v>
      </c>
      <c r="O124" s="11">
        <f>SUM(C124:N124)</f>
        <v>435237</v>
      </c>
      <c r="P124" s="6">
        <v>46048</v>
      </c>
      <c r="Q124" s="6">
        <v>25872</v>
      </c>
      <c r="R124" s="6">
        <v>55154</v>
      </c>
      <c r="S124" s="12">
        <f t="shared" ref="S124:S162" si="154">SUM(F124:N124,P124:R124)</f>
        <v>498475</v>
      </c>
    </row>
    <row r="125" spans="1:19" ht="13.7" customHeight="1" x14ac:dyDescent="0.15">
      <c r="A125" s="28"/>
      <c r="B125" s="24" t="s">
        <v>65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f>SUM(C125:N125)</f>
        <v>0</v>
      </c>
      <c r="P125" s="8">
        <v>0</v>
      </c>
      <c r="Q125" s="8">
        <v>0</v>
      </c>
      <c r="R125" s="8">
        <v>0</v>
      </c>
      <c r="S125" s="13">
        <f t="shared" si="154"/>
        <v>0</v>
      </c>
    </row>
    <row r="126" spans="1:19" ht="13.7" customHeight="1" x14ac:dyDescent="0.15">
      <c r="A126" s="28"/>
      <c r="B126" s="20" t="s">
        <v>60</v>
      </c>
      <c r="C126" s="9">
        <f t="shared" ref="C126:R126" si="155">SUM(C124:C125)</f>
        <v>15868</v>
      </c>
      <c r="D126" s="9">
        <f t="shared" si="155"/>
        <v>18416</v>
      </c>
      <c r="E126" s="9">
        <f t="shared" si="155"/>
        <v>29552</v>
      </c>
      <c r="F126" s="5">
        <f t="shared" si="155"/>
        <v>34871</v>
      </c>
      <c r="G126" s="5">
        <f t="shared" si="155"/>
        <v>25326</v>
      </c>
      <c r="H126" s="5">
        <f t="shared" si="155"/>
        <v>24786</v>
      </c>
      <c r="I126" s="5">
        <f t="shared" si="155"/>
        <v>39786</v>
      </c>
      <c r="J126" s="5">
        <f t="shared" si="155"/>
        <v>47158</v>
      </c>
      <c r="K126" s="5">
        <f t="shared" si="155"/>
        <v>30454</v>
      </c>
      <c r="L126" s="5">
        <f t="shared" si="155"/>
        <v>52059</v>
      </c>
      <c r="M126" s="5">
        <f t="shared" si="155"/>
        <v>58640</v>
      </c>
      <c r="N126" s="5">
        <f t="shared" si="155"/>
        <v>58321</v>
      </c>
      <c r="O126" s="5">
        <f t="shared" si="155"/>
        <v>435237</v>
      </c>
      <c r="P126" s="9">
        <f t="shared" si="155"/>
        <v>46048</v>
      </c>
      <c r="Q126" s="9">
        <f t="shared" si="155"/>
        <v>25872</v>
      </c>
      <c r="R126" s="9">
        <f t="shared" si="155"/>
        <v>55154</v>
      </c>
      <c r="S126" s="14">
        <f t="shared" si="154"/>
        <v>498475</v>
      </c>
    </row>
    <row r="127" spans="1:19" ht="13.7" customHeight="1" x14ac:dyDescent="0.15">
      <c r="A127" s="28"/>
      <c r="B127" s="19" t="s">
        <v>66</v>
      </c>
      <c r="C127" s="6">
        <v>36758</v>
      </c>
      <c r="D127" s="6">
        <v>21887</v>
      </c>
      <c r="E127" s="6">
        <v>29119</v>
      </c>
      <c r="F127" s="6">
        <v>39658</v>
      </c>
      <c r="G127" s="6">
        <v>57845</v>
      </c>
      <c r="H127" s="6">
        <v>37004</v>
      </c>
      <c r="I127" s="6">
        <v>48368</v>
      </c>
      <c r="J127" s="6">
        <v>41270</v>
      </c>
      <c r="K127" s="6">
        <v>34238</v>
      </c>
      <c r="L127" s="6">
        <v>38454</v>
      </c>
      <c r="M127" s="6">
        <v>59445</v>
      </c>
      <c r="N127" s="6">
        <v>51545</v>
      </c>
      <c r="O127" s="6">
        <f>SUM(C127:N127)</f>
        <v>495591</v>
      </c>
      <c r="P127" s="6">
        <v>47329</v>
      </c>
      <c r="Q127" s="6">
        <v>32276</v>
      </c>
      <c r="R127" s="6">
        <v>45025</v>
      </c>
      <c r="S127" s="16">
        <f t="shared" si="154"/>
        <v>532457</v>
      </c>
    </row>
    <row r="128" spans="1:19" ht="13.7" customHeight="1" x14ac:dyDescent="0.15">
      <c r="A128" s="28"/>
      <c r="B128" s="24" t="s">
        <v>65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f>SUM(C128:N128)</f>
        <v>0</v>
      </c>
      <c r="P128" s="8">
        <v>0</v>
      </c>
      <c r="Q128" s="8">
        <v>0</v>
      </c>
      <c r="R128" s="8">
        <v>0</v>
      </c>
      <c r="S128" s="13">
        <f t="shared" si="154"/>
        <v>0</v>
      </c>
    </row>
    <row r="129" spans="1:19" ht="13.7" customHeight="1" x14ac:dyDescent="0.15">
      <c r="A129" s="29"/>
      <c r="B129" s="20" t="s">
        <v>60</v>
      </c>
      <c r="C129" s="9">
        <f t="shared" ref="C129:R129" si="156">SUM(C127:C128)</f>
        <v>36758</v>
      </c>
      <c r="D129" s="9">
        <f t="shared" si="156"/>
        <v>21887</v>
      </c>
      <c r="E129" s="9">
        <f t="shared" si="156"/>
        <v>29119</v>
      </c>
      <c r="F129" s="5">
        <f t="shared" si="156"/>
        <v>39658</v>
      </c>
      <c r="G129" s="5">
        <f t="shared" si="156"/>
        <v>57845</v>
      </c>
      <c r="H129" s="5">
        <f t="shared" si="156"/>
        <v>37004</v>
      </c>
      <c r="I129" s="5">
        <f t="shared" si="156"/>
        <v>48368</v>
      </c>
      <c r="J129" s="5">
        <f t="shared" si="156"/>
        <v>41270</v>
      </c>
      <c r="K129" s="5">
        <f t="shared" si="156"/>
        <v>34238</v>
      </c>
      <c r="L129" s="5">
        <f t="shared" si="156"/>
        <v>38454</v>
      </c>
      <c r="M129" s="5">
        <f t="shared" si="156"/>
        <v>59445</v>
      </c>
      <c r="N129" s="5">
        <f t="shared" si="156"/>
        <v>51545</v>
      </c>
      <c r="O129" s="5">
        <f t="shared" si="156"/>
        <v>495591</v>
      </c>
      <c r="P129" s="9">
        <f t="shared" si="156"/>
        <v>47329</v>
      </c>
      <c r="Q129" s="9">
        <f t="shared" si="156"/>
        <v>32276</v>
      </c>
      <c r="R129" s="9">
        <f t="shared" si="156"/>
        <v>45025</v>
      </c>
      <c r="S129" s="14">
        <f t="shared" si="154"/>
        <v>532457</v>
      </c>
    </row>
    <row r="130" spans="1:19" ht="13.7" customHeight="1" x14ac:dyDescent="0.15">
      <c r="A130" s="30" t="s">
        <v>31</v>
      </c>
      <c r="B130" s="19" t="s">
        <v>67</v>
      </c>
      <c r="C130" s="6">
        <v>8535</v>
      </c>
      <c r="D130" s="6">
        <v>9208</v>
      </c>
      <c r="E130" s="6">
        <v>12622</v>
      </c>
      <c r="F130" s="6">
        <v>13610</v>
      </c>
      <c r="G130" s="6">
        <v>11154</v>
      </c>
      <c r="H130" s="6">
        <v>10471</v>
      </c>
      <c r="I130" s="6">
        <v>16426</v>
      </c>
      <c r="J130" s="6">
        <v>18469</v>
      </c>
      <c r="K130" s="6">
        <v>11065</v>
      </c>
      <c r="L130" s="6">
        <v>18724</v>
      </c>
      <c r="M130" s="6">
        <v>24833</v>
      </c>
      <c r="N130" s="6">
        <v>26438</v>
      </c>
      <c r="O130" s="8">
        <f>SUM(C130:N130)</f>
        <v>181555</v>
      </c>
      <c r="P130" s="6">
        <v>20113</v>
      </c>
      <c r="Q130" s="6">
        <v>10184</v>
      </c>
      <c r="R130" s="6">
        <v>27262</v>
      </c>
      <c r="S130" s="16">
        <f t="shared" si="154"/>
        <v>208749</v>
      </c>
    </row>
    <row r="131" spans="1:19" ht="13.7" customHeight="1" x14ac:dyDescent="0.15">
      <c r="A131" s="31"/>
      <c r="B131" s="24" t="s">
        <v>68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f>SUM(C131:N131)</f>
        <v>0</v>
      </c>
      <c r="P131" s="8">
        <v>0</v>
      </c>
      <c r="Q131" s="8">
        <v>0</v>
      </c>
      <c r="R131" s="8">
        <v>0</v>
      </c>
      <c r="S131" s="13">
        <f t="shared" si="154"/>
        <v>0</v>
      </c>
    </row>
    <row r="132" spans="1:19" ht="13.7" customHeight="1" x14ac:dyDescent="0.15">
      <c r="A132" s="31"/>
      <c r="B132" s="20" t="s">
        <v>60</v>
      </c>
      <c r="C132" s="9">
        <f t="shared" ref="C132:R132" si="157">SUM(C130:C131)</f>
        <v>8535</v>
      </c>
      <c r="D132" s="9">
        <f t="shared" si="157"/>
        <v>9208</v>
      </c>
      <c r="E132" s="9">
        <f t="shared" si="157"/>
        <v>12622</v>
      </c>
      <c r="F132" s="5">
        <f t="shared" si="157"/>
        <v>13610</v>
      </c>
      <c r="G132" s="5">
        <f t="shared" si="157"/>
        <v>11154</v>
      </c>
      <c r="H132" s="5">
        <f t="shared" si="157"/>
        <v>10471</v>
      </c>
      <c r="I132" s="5">
        <f t="shared" si="157"/>
        <v>16426</v>
      </c>
      <c r="J132" s="5">
        <f t="shared" si="157"/>
        <v>18469</v>
      </c>
      <c r="K132" s="5">
        <f t="shared" si="157"/>
        <v>11065</v>
      </c>
      <c r="L132" s="5">
        <f t="shared" si="157"/>
        <v>18724</v>
      </c>
      <c r="M132" s="5">
        <f t="shared" si="157"/>
        <v>24833</v>
      </c>
      <c r="N132" s="5">
        <f t="shared" si="157"/>
        <v>26438</v>
      </c>
      <c r="O132" s="5">
        <f t="shared" si="157"/>
        <v>181555</v>
      </c>
      <c r="P132" s="9">
        <f t="shared" si="157"/>
        <v>20113</v>
      </c>
      <c r="Q132" s="9">
        <f t="shared" si="157"/>
        <v>10184</v>
      </c>
      <c r="R132" s="9">
        <f t="shared" si="157"/>
        <v>27262</v>
      </c>
      <c r="S132" s="14">
        <f t="shared" si="154"/>
        <v>208749</v>
      </c>
    </row>
    <row r="133" spans="1:19" ht="13.7" customHeight="1" x14ac:dyDescent="0.15">
      <c r="A133" s="31"/>
      <c r="B133" s="19" t="s">
        <v>66</v>
      </c>
      <c r="C133" s="6">
        <v>12914</v>
      </c>
      <c r="D133" s="6">
        <v>1925</v>
      </c>
      <c r="E133" s="6">
        <v>329</v>
      </c>
      <c r="F133" s="6">
        <v>13347</v>
      </c>
      <c r="G133" s="6">
        <v>8552</v>
      </c>
      <c r="H133" s="6">
        <v>14397</v>
      </c>
      <c r="I133" s="6">
        <v>14393</v>
      </c>
      <c r="J133" s="6">
        <v>12474</v>
      </c>
      <c r="K133" s="6">
        <v>13678</v>
      </c>
      <c r="L133" s="6">
        <v>9103</v>
      </c>
      <c r="M133" s="6">
        <v>9058</v>
      </c>
      <c r="N133" s="6">
        <v>12823</v>
      </c>
      <c r="O133" s="6">
        <f>SUM(C133:N133)</f>
        <v>122993</v>
      </c>
      <c r="P133" s="6">
        <v>10830</v>
      </c>
      <c r="Q133" s="6">
        <v>13076</v>
      </c>
      <c r="R133" s="6">
        <v>17300</v>
      </c>
      <c r="S133" s="16">
        <f t="shared" si="154"/>
        <v>149031</v>
      </c>
    </row>
    <row r="134" spans="1:19" ht="13.7" customHeight="1" x14ac:dyDescent="0.15">
      <c r="A134" s="31"/>
      <c r="B134" s="24" t="s">
        <v>65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f>SUM(C134:N134)</f>
        <v>0</v>
      </c>
      <c r="P134" s="8">
        <v>0</v>
      </c>
      <c r="Q134" s="8">
        <v>0</v>
      </c>
      <c r="R134" s="8">
        <v>0</v>
      </c>
      <c r="S134" s="13">
        <f t="shared" si="154"/>
        <v>0</v>
      </c>
    </row>
    <row r="135" spans="1:19" ht="13.7" customHeight="1" x14ac:dyDescent="0.15">
      <c r="A135" s="32"/>
      <c r="B135" s="20" t="s">
        <v>60</v>
      </c>
      <c r="C135" s="9">
        <f t="shared" ref="C135:R135" si="158">SUM(C133:C134)</f>
        <v>12914</v>
      </c>
      <c r="D135" s="9">
        <f t="shared" si="158"/>
        <v>1925</v>
      </c>
      <c r="E135" s="9">
        <f t="shared" si="158"/>
        <v>329</v>
      </c>
      <c r="F135" s="5">
        <f t="shared" si="158"/>
        <v>13347</v>
      </c>
      <c r="G135" s="5">
        <f t="shared" si="158"/>
        <v>8552</v>
      </c>
      <c r="H135" s="5">
        <f t="shared" si="158"/>
        <v>14397</v>
      </c>
      <c r="I135" s="5">
        <f t="shared" si="158"/>
        <v>14393</v>
      </c>
      <c r="J135" s="5">
        <f t="shared" si="158"/>
        <v>12474</v>
      </c>
      <c r="K135" s="5">
        <f t="shared" si="158"/>
        <v>13678</v>
      </c>
      <c r="L135" s="5">
        <f t="shared" si="158"/>
        <v>9103</v>
      </c>
      <c r="M135" s="5">
        <f t="shared" si="158"/>
        <v>9058</v>
      </c>
      <c r="N135" s="5">
        <f t="shared" si="158"/>
        <v>12823</v>
      </c>
      <c r="O135" s="9">
        <f t="shared" si="158"/>
        <v>122993</v>
      </c>
      <c r="P135" s="9">
        <f t="shared" si="158"/>
        <v>10830</v>
      </c>
      <c r="Q135" s="9">
        <f t="shared" si="158"/>
        <v>13076</v>
      </c>
      <c r="R135" s="9">
        <f t="shared" si="158"/>
        <v>17300</v>
      </c>
      <c r="S135" s="14">
        <f t="shared" si="154"/>
        <v>149031</v>
      </c>
    </row>
    <row r="136" spans="1:19" ht="13.7" customHeight="1" x14ac:dyDescent="0.15">
      <c r="A136" s="30" t="s">
        <v>32</v>
      </c>
      <c r="B136" s="19" t="s">
        <v>67</v>
      </c>
      <c r="C136" s="6">
        <v>1100</v>
      </c>
      <c r="D136" s="6">
        <v>858</v>
      </c>
      <c r="E136" s="6">
        <v>1427</v>
      </c>
      <c r="F136" s="6">
        <v>2429</v>
      </c>
      <c r="G136" s="6">
        <v>1953</v>
      </c>
      <c r="H136" s="6">
        <v>2061</v>
      </c>
      <c r="I136" s="6">
        <v>2274</v>
      </c>
      <c r="J136" s="6">
        <v>3892</v>
      </c>
      <c r="K136" s="6">
        <v>2953</v>
      </c>
      <c r="L136" s="6">
        <v>5214</v>
      </c>
      <c r="M136" s="6">
        <v>6112</v>
      </c>
      <c r="N136" s="6">
        <v>5803</v>
      </c>
      <c r="O136" s="6">
        <f>SUM(C136:N136)</f>
        <v>36076</v>
      </c>
      <c r="P136" s="6">
        <v>4879</v>
      </c>
      <c r="Q136" s="6">
        <v>1990</v>
      </c>
      <c r="R136" s="6">
        <v>7422</v>
      </c>
      <c r="S136" s="16">
        <f t="shared" si="154"/>
        <v>46982</v>
      </c>
    </row>
    <row r="137" spans="1:19" ht="13.7" customHeight="1" x14ac:dyDescent="0.15">
      <c r="A137" s="31"/>
      <c r="B137" s="24" t="s">
        <v>68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f>SUM(C137:N137)</f>
        <v>0</v>
      </c>
      <c r="P137" s="8">
        <v>0</v>
      </c>
      <c r="Q137" s="8">
        <v>0</v>
      </c>
      <c r="R137" s="8">
        <v>0</v>
      </c>
      <c r="S137" s="13">
        <f t="shared" si="154"/>
        <v>0</v>
      </c>
    </row>
    <row r="138" spans="1:19" ht="13.5" customHeight="1" x14ac:dyDescent="0.15">
      <c r="A138" s="31"/>
      <c r="B138" s="20" t="s">
        <v>60</v>
      </c>
      <c r="C138" s="9">
        <f t="shared" ref="C138:R138" si="159">SUM(C136:C137)</f>
        <v>1100</v>
      </c>
      <c r="D138" s="9">
        <f t="shared" si="159"/>
        <v>858</v>
      </c>
      <c r="E138" s="9">
        <f t="shared" si="159"/>
        <v>1427</v>
      </c>
      <c r="F138" s="5">
        <f t="shared" si="159"/>
        <v>2429</v>
      </c>
      <c r="G138" s="5">
        <f t="shared" si="159"/>
        <v>1953</v>
      </c>
      <c r="H138" s="5">
        <f t="shared" si="159"/>
        <v>2061</v>
      </c>
      <c r="I138" s="5">
        <f t="shared" si="159"/>
        <v>2274</v>
      </c>
      <c r="J138" s="5">
        <f t="shared" si="159"/>
        <v>3892</v>
      </c>
      <c r="K138" s="5">
        <f t="shared" si="159"/>
        <v>2953</v>
      </c>
      <c r="L138" s="5">
        <f t="shared" si="159"/>
        <v>5214</v>
      </c>
      <c r="M138" s="5">
        <f t="shared" si="159"/>
        <v>6112</v>
      </c>
      <c r="N138" s="5">
        <f t="shared" si="159"/>
        <v>5803</v>
      </c>
      <c r="O138" s="5">
        <f t="shared" si="159"/>
        <v>36076</v>
      </c>
      <c r="P138" s="9">
        <f t="shared" si="159"/>
        <v>4879</v>
      </c>
      <c r="Q138" s="9">
        <f t="shared" si="159"/>
        <v>1990</v>
      </c>
      <c r="R138" s="9">
        <f t="shared" si="159"/>
        <v>7422</v>
      </c>
      <c r="S138" s="14">
        <f t="shared" si="154"/>
        <v>46982</v>
      </c>
    </row>
    <row r="139" spans="1:19" ht="13.7" customHeight="1" x14ac:dyDescent="0.15">
      <c r="A139" s="31"/>
      <c r="B139" s="19" t="s">
        <v>66</v>
      </c>
      <c r="C139" s="6">
        <v>7516</v>
      </c>
      <c r="D139" s="6">
        <v>6331</v>
      </c>
      <c r="E139" s="6">
        <v>8340</v>
      </c>
      <c r="F139" s="6">
        <v>10665</v>
      </c>
      <c r="G139" s="6">
        <v>4709</v>
      </c>
      <c r="H139" s="6">
        <v>5685</v>
      </c>
      <c r="I139" s="6">
        <v>4611</v>
      </c>
      <c r="J139" s="6">
        <v>4110</v>
      </c>
      <c r="K139" s="6">
        <v>18666</v>
      </c>
      <c r="L139" s="6">
        <v>27868</v>
      </c>
      <c r="M139" s="6">
        <v>28428</v>
      </c>
      <c r="N139" s="6">
        <v>12130</v>
      </c>
      <c r="O139" s="6">
        <f>SUM(C139:N139)</f>
        <v>139059</v>
      </c>
      <c r="P139" s="6">
        <v>8420</v>
      </c>
      <c r="Q139" s="6">
        <v>5587</v>
      </c>
      <c r="R139" s="6">
        <v>23846</v>
      </c>
      <c r="S139" s="16">
        <f t="shared" si="154"/>
        <v>154725</v>
      </c>
    </row>
    <row r="140" spans="1:19" ht="13.7" customHeight="1" x14ac:dyDescent="0.15">
      <c r="A140" s="31"/>
      <c r="B140" s="24" t="s">
        <v>65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f>SUM(C140:N140)</f>
        <v>0</v>
      </c>
      <c r="P140" s="8">
        <v>0</v>
      </c>
      <c r="Q140" s="8">
        <v>0</v>
      </c>
      <c r="R140" s="8">
        <v>0</v>
      </c>
      <c r="S140" s="13">
        <f t="shared" si="154"/>
        <v>0</v>
      </c>
    </row>
    <row r="141" spans="1:19" ht="13.7" customHeight="1" x14ac:dyDescent="0.15">
      <c r="A141" s="32"/>
      <c r="B141" s="20" t="s">
        <v>60</v>
      </c>
      <c r="C141" s="9">
        <f t="shared" ref="C141:R141" si="160">SUM(C139:C140)</f>
        <v>7516</v>
      </c>
      <c r="D141" s="9">
        <f t="shared" si="160"/>
        <v>6331</v>
      </c>
      <c r="E141" s="9">
        <f t="shared" si="160"/>
        <v>8340</v>
      </c>
      <c r="F141" s="5">
        <f t="shared" si="160"/>
        <v>10665</v>
      </c>
      <c r="G141" s="5">
        <f t="shared" si="160"/>
        <v>4709</v>
      </c>
      <c r="H141" s="5">
        <f t="shared" si="160"/>
        <v>5685</v>
      </c>
      <c r="I141" s="5">
        <f t="shared" si="160"/>
        <v>4611</v>
      </c>
      <c r="J141" s="5">
        <f t="shared" si="160"/>
        <v>4110</v>
      </c>
      <c r="K141" s="5">
        <f t="shared" si="160"/>
        <v>18666</v>
      </c>
      <c r="L141" s="5">
        <f t="shared" si="160"/>
        <v>27868</v>
      </c>
      <c r="M141" s="5">
        <f t="shared" si="160"/>
        <v>28428</v>
      </c>
      <c r="N141" s="5">
        <f t="shared" si="160"/>
        <v>12130</v>
      </c>
      <c r="O141" s="5">
        <f t="shared" si="160"/>
        <v>139059</v>
      </c>
      <c r="P141" s="9">
        <f t="shared" si="160"/>
        <v>8420</v>
      </c>
      <c r="Q141" s="9">
        <f t="shared" si="160"/>
        <v>5587</v>
      </c>
      <c r="R141" s="9">
        <f t="shared" si="160"/>
        <v>23846</v>
      </c>
      <c r="S141" s="14">
        <f t="shared" si="154"/>
        <v>154725</v>
      </c>
    </row>
    <row r="142" spans="1:19" ht="13.7" customHeight="1" x14ac:dyDescent="0.15">
      <c r="A142" s="30" t="s">
        <v>33</v>
      </c>
      <c r="B142" s="19" t="s">
        <v>67</v>
      </c>
      <c r="C142" s="6">
        <v>3571</v>
      </c>
      <c r="D142" s="6">
        <v>2988</v>
      </c>
      <c r="E142" s="6">
        <v>7404</v>
      </c>
      <c r="F142" s="6">
        <v>7497</v>
      </c>
      <c r="G142" s="6">
        <v>5757</v>
      </c>
      <c r="H142" s="6">
        <v>8210</v>
      </c>
      <c r="I142" s="6">
        <v>8154</v>
      </c>
      <c r="J142" s="6">
        <v>8718</v>
      </c>
      <c r="K142" s="6">
        <v>8759</v>
      </c>
      <c r="L142" s="6">
        <v>12705</v>
      </c>
      <c r="M142" s="6">
        <v>16800</v>
      </c>
      <c r="N142" s="6">
        <v>14984</v>
      </c>
      <c r="O142" s="8">
        <f>SUM(C142:N142)</f>
        <v>105547</v>
      </c>
      <c r="P142" s="6">
        <v>10835</v>
      </c>
      <c r="Q142" s="6">
        <v>5308</v>
      </c>
      <c r="R142" s="6">
        <v>14206</v>
      </c>
      <c r="S142" s="16">
        <f t="shared" si="154"/>
        <v>121933</v>
      </c>
    </row>
    <row r="143" spans="1:19" ht="13.7" customHeight="1" x14ac:dyDescent="0.15">
      <c r="A143" s="31"/>
      <c r="B143" s="24" t="s">
        <v>68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f>SUM(C143:N143)</f>
        <v>0</v>
      </c>
      <c r="P143" s="8">
        <v>0</v>
      </c>
      <c r="Q143" s="8">
        <v>0</v>
      </c>
      <c r="R143" s="8">
        <v>0</v>
      </c>
      <c r="S143" s="13">
        <f t="shared" si="154"/>
        <v>0</v>
      </c>
    </row>
    <row r="144" spans="1:19" ht="13.7" customHeight="1" x14ac:dyDescent="0.15">
      <c r="A144" s="31"/>
      <c r="B144" s="20" t="s">
        <v>60</v>
      </c>
      <c r="C144" s="9">
        <f t="shared" ref="C144:R144" si="161">SUM(C142:C143)</f>
        <v>3571</v>
      </c>
      <c r="D144" s="9">
        <f t="shared" si="161"/>
        <v>2988</v>
      </c>
      <c r="E144" s="9">
        <f t="shared" si="161"/>
        <v>7404</v>
      </c>
      <c r="F144" s="5">
        <f t="shared" si="161"/>
        <v>7497</v>
      </c>
      <c r="G144" s="5">
        <f t="shared" si="161"/>
        <v>5757</v>
      </c>
      <c r="H144" s="5">
        <f t="shared" si="161"/>
        <v>8210</v>
      </c>
      <c r="I144" s="5">
        <f t="shared" si="161"/>
        <v>8154</v>
      </c>
      <c r="J144" s="5">
        <f t="shared" si="161"/>
        <v>8718</v>
      </c>
      <c r="K144" s="5">
        <f t="shared" si="161"/>
        <v>8759</v>
      </c>
      <c r="L144" s="5">
        <f t="shared" si="161"/>
        <v>12705</v>
      </c>
      <c r="M144" s="5">
        <f t="shared" si="161"/>
        <v>16800</v>
      </c>
      <c r="N144" s="5">
        <f t="shared" si="161"/>
        <v>14984</v>
      </c>
      <c r="O144" s="5">
        <f t="shared" si="161"/>
        <v>105547</v>
      </c>
      <c r="P144" s="9">
        <f t="shared" si="161"/>
        <v>10835</v>
      </c>
      <c r="Q144" s="9">
        <f t="shared" si="161"/>
        <v>5308</v>
      </c>
      <c r="R144" s="9">
        <f t="shared" si="161"/>
        <v>14206</v>
      </c>
      <c r="S144" s="14">
        <f t="shared" si="154"/>
        <v>121933</v>
      </c>
    </row>
    <row r="145" spans="1:19" ht="13.7" customHeight="1" x14ac:dyDescent="0.15">
      <c r="A145" s="31"/>
      <c r="B145" s="19" t="s">
        <v>66</v>
      </c>
      <c r="C145" s="6">
        <v>20790</v>
      </c>
      <c r="D145" s="6">
        <v>17369</v>
      </c>
      <c r="E145" s="6">
        <v>30618</v>
      </c>
      <c r="F145" s="6">
        <v>31110</v>
      </c>
      <c r="G145" s="6">
        <v>27482</v>
      </c>
      <c r="H145" s="6">
        <v>34557</v>
      </c>
      <c r="I145" s="6">
        <v>30228</v>
      </c>
      <c r="J145" s="6">
        <v>28153</v>
      </c>
      <c r="K145" s="6">
        <v>21344</v>
      </c>
      <c r="L145" s="6">
        <v>21004</v>
      </c>
      <c r="M145" s="6">
        <v>18521</v>
      </c>
      <c r="N145" s="6">
        <v>17038</v>
      </c>
      <c r="O145" s="6">
        <f>SUM(C145:N145)</f>
        <v>298214</v>
      </c>
      <c r="P145" s="6">
        <v>16951</v>
      </c>
      <c r="Q145" s="6">
        <v>15997</v>
      </c>
      <c r="R145" s="6">
        <v>30732</v>
      </c>
      <c r="S145" s="16">
        <f t="shared" si="154"/>
        <v>293117</v>
      </c>
    </row>
    <row r="146" spans="1:19" ht="13.7" customHeight="1" x14ac:dyDescent="0.15">
      <c r="A146" s="31"/>
      <c r="B146" s="24" t="s">
        <v>65</v>
      </c>
      <c r="C146" s="8"/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f>SUM(C146:N146)</f>
        <v>0</v>
      </c>
      <c r="P146" s="8">
        <v>0</v>
      </c>
      <c r="Q146" s="8">
        <v>0</v>
      </c>
      <c r="R146" s="8">
        <v>0</v>
      </c>
      <c r="S146" s="13">
        <f t="shared" si="154"/>
        <v>0</v>
      </c>
    </row>
    <row r="147" spans="1:19" ht="13.7" customHeight="1" x14ac:dyDescent="0.15">
      <c r="A147" s="32"/>
      <c r="B147" s="20" t="s">
        <v>60</v>
      </c>
      <c r="C147" s="9">
        <f t="shared" ref="C147:R147" si="162">SUM(C145:C146)</f>
        <v>20790</v>
      </c>
      <c r="D147" s="9">
        <f t="shared" si="162"/>
        <v>17369</v>
      </c>
      <c r="E147" s="9">
        <f t="shared" si="162"/>
        <v>30618</v>
      </c>
      <c r="F147" s="5">
        <f t="shared" si="162"/>
        <v>31110</v>
      </c>
      <c r="G147" s="5">
        <f t="shared" si="162"/>
        <v>27482</v>
      </c>
      <c r="H147" s="5">
        <f t="shared" si="162"/>
        <v>34557</v>
      </c>
      <c r="I147" s="5">
        <f t="shared" si="162"/>
        <v>30228</v>
      </c>
      <c r="J147" s="5">
        <f t="shared" si="162"/>
        <v>28153</v>
      </c>
      <c r="K147" s="5">
        <f t="shared" si="162"/>
        <v>21344</v>
      </c>
      <c r="L147" s="5">
        <f t="shared" si="162"/>
        <v>21004</v>
      </c>
      <c r="M147" s="5">
        <f t="shared" si="162"/>
        <v>18521</v>
      </c>
      <c r="N147" s="5">
        <f t="shared" si="162"/>
        <v>17038</v>
      </c>
      <c r="O147" s="9">
        <f t="shared" si="162"/>
        <v>298214</v>
      </c>
      <c r="P147" s="9">
        <f t="shared" si="162"/>
        <v>16951</v>
      </c>
      <c r="Q147" s="9">
        <f t="shared" si="162"/>
        <v>15997</v>
      </c>
      <c r="R147" s="9">
        <f t="shared" si="162"/>
        <v>30732</v>
      </c>
      <c r="S147" s="14">
        <f t="shared" si="154"/>
        <v>293117</v>
      </c>
    </row>
    <row r="148" spans="1:19" ht="13.7" customHeight="1" x14ac:dyDescent="0.15">
      <c r="A148" s="30" t="s">
        <v>34</v>
      </c>
      <c r="B148" s="19" t="s">
        <v>67</v>
      </c>
      <c r="C148" s="6">
        <v>4501</v>
      </c>
      <c r="D148" s="6">
        <v>3229</v>
      </c>
      <c r="E148" s="6">
        <v>3971</v>
      </c>
      <c r="F148" s="6">
        <v>5774</v>
      </c>
      <c r="G148" s="6">
        <v>3753</v>
      </c>
      <c r="H148" s="6">
        <v>3242</v>
      </c>
      <c r="I148" s="6">
        <v>6030</v>
      </c>
      <c r="J148" s="6">
        <v>9064</v>
      </c>
      <c r="K148" s="6">
        <v>6091</v>
      </c>
      <c r="L148" s="6">
        <v>11479</v>
      </c>
      <c r="M148" s="6">
        <v>15969</v>
      </c>
      <c r="N148" s="6">
        <v>14485</v>
      </c>
      <c r="O148" s="6">
        <f>SUM(C148:N148)</f>
        <v>87588</v>
      </c>
      <c r="P148" s="6">
        <v>8776</v>
      </c>
      <c r="Q148" s="6">
        <v>4453</v>
      </c>
      <c r="R148" s="6">
        <v>9546</v>
      </c>
      <c r="S148" s="16">
        <f t="shared" si="154"/>
        <v>98662</v>
      </c>
    </row>
    <row r="149" spans="1:19" ht="13.7" customHeight="1" x14ac:dyDescent="0.15">
      <c r="A149" s="31"/>
      <c r="B149" s="24" t="s">
        <v>68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f>SUM(C149:N149)</f>
        <v>0</v>
      </c>
      <c r="P149" s="8">
        <v>0</v>
      </c>
      <c r="Q149" s="8">
        <v>0</v>
      </c>
      <c r="R149" s="8">
        <v>0</v>
      </c>
      <c r="S149" s="13">
        <f t="shared" si="154"/>
        <v>0</v>
      </c>
    </row>
    <row r="150" spans="1:19" ht="13.7" customHeight="1" x14ac:dyDescent="0.15">
      <c r="A150" s="31"/>
      <c r="B150" s="20" t="s">
        <v>60</v>
      </c>
      <c r="C150" s="9">
        <f t="shared" ref="C150:R150" si="163">SUM(C148:C149)</f>
        <v>4501</v>
      </c>
      <c r="D150" s="9">
        <f t="shared" si="163"/>
        <v>3229</v>
      </c>
      <c r="E150" s="9">
        <f t="shared" si="163"/>
        <v>3971</v>
      </c>
      <c r="F150" s="5">
        <f t="shared" si="163"/>
        <v>5774</v>
      </c>
      <c r="G150" s="5">
        <f t="shared" si="163"/>
        <v>3753</v>
      </c>
      <c r="H150" s="5">
        <f t="shared" si="163"/>
        <v>3242</v>
      </c>
      <c r="I150" s="5">
        <f t="shared" si="163"/>
        <v>6030</v>
      </c>
      <c r="J150" s="5">
        <f t="shared" si="163"/>
        <v>9064</v>
      </c>
      <c r="K150" s="5">
        <f t="shared" si="163"/>
        <v>6091</v>
      </c>
      <c r="L150" s="5">
        <f t="shared" si="163"/>
        <v>11479</v>
      </c>
      <c r="M150" s="5">
        <f t="shared" si="163"/>
        <v>15969</v>
      </c>
      <c r="N150" s="5">
        <f t="shared" si="163"/>
        <v>14485</v>
      </c>
      <c r="O150" s="5">
        <f t="shared" si="163"/>
        <v>87588</v>
      </c>
      <c r="P150" s="9">
        <f t="shared" si="163"/>
        <v>8776</v>
      </c>
      <c r="Q150" s="9">
        <f t="shared" si="163"/>
        <v>4453</v>
      </c>
      <c r="R150" s="9">
        <f t="shared" si="163"/>
        <v>9546</v>
      </c>
      <c r="S150" s="14">
        <f t="shared" si="154"/>
        <v>98662</v>
      </c>
    </row>
    <row r="151" spans="1:19" ht="13.7" customHeight="1" x14ac:dyDescent="0.15">
      <c r="A151" s="31"/>
      <c r="B151" s="19" t="s">
        <v>66</v>
      </c>
      <c r="C151" s="6">
        <v>175</v>
      </c>
      <c r="D151" s="6">
        <v>0</v>
      </c>
      <c r="E151" s="6">
        <v>30</v>
      </c>
      <c r="F151" s="6">
        <v>847</v>
      </c>
      <c r="G151" s="6">
        <v>175</v>
      </c>
      <c r="H151" s="6">
        <v>31</v>
      </c>
      <c r="I151" s="6">
        <v>0</v>
      </c>
      <c r="J151" s="6">
        <v>453</v>
      </c>
      <c r="K151" s="6">
        <v>563</v>
      </c>
      <c r="L151" s="6">
        <v>585</v>
      </c>
      <c r="M151" s="6">
        <v>637</v>
      </c>
      <c r="N151" s="6">
        <v>690</v>
      </c>
      <c r="O151" s="6">
        <f>SUM(C151:N151)</f>
        <v>4186</v>
      </c>
      <c r="P151" s="6">
        <v>837</v>
      </c>
      <c r="Q151" s="6">
        <v>529</v>
      </c>
      <c r="R151" s="6">
        <v>766</v>
      </c>
      <c r="S151" s="16">
        <f t="shared" si="154"/>
        <v>6113</v>
      </c>
    </row>
    <row r="152" spans="1:19" ht="13.7" customHeight="1" x14ac:dyDescent="0.15">
      <c r="A152" s="31"/>
      <c r="B152" s="24" t="s">
        <v>65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f>SUM(C152:N152)</f>
        <v>0</v>
      </c>
      <c r="P152" s="8">
        <v>0</v>
      </c>
      <c r="Q152" s="8">
        <v>0</v>
      </c>
      <c r="R152" s="8">
        <v>0</v>
      </c>
      <c r="S152" s="13">
        <f t="shared" si="154"/>
        <v>0</v>
      </c>
    </row>
    <row r="153" spans="1:19" ht="13.7" customHeight="1" x14ac:dyDescent="0.15">
      <c r="A153" s="32"/>
      <c r="B153" s="20" t="s">
        <v>60</v>
      </c>
      <c r="C153" s="9">
        <f t="shared" ref="C153:R153" si="164">SUM(C151:C152)</f>
        <v>175</v>
      </c>
      <c r="D153" s="9">
        <f t="shared" si="164"/>
        <v>0</v>
      </c>
      <c r="E153" s="9">
        <f t="shared" si="164"/>
        <v>30</v>
      </c>
      <c r="F153" s="5">
        <f t="shared" si="164"/>
        <v>847</v>
      </c>
      <c r="G153" s="5">
        <f t="shared" si="164"/>
        <v>175</v>
      </c>
      <c r="H153" s="5">
        <f t="shared" si="164"/>
        <v>31</v>
      </c>
      <c r="I153" s="5">
        <f t="shared" si="164"/>
        <v>0</v>
      </c>
      <c r="J153" s="5">
        <f t="shared" si="164"/>
        <v>453</v>
      </c>
      <c r="K153" s="5">
        <f t="shared" si="164"/>
        <v>563</v>
      </c>
      <c r="L153" s="5">
        <f t="shared" si="164"/>
        <v>585</v>
      </c>
      <c r="M153" s="5">
        <f t="shared" si="164"/>
        <v>637</v>
      </c>
      <c r="N153" s="5">
        <f t="shared" si="164"/>
        <v>690</v>
      </c>
      <c r="O153" s="9">
        <f t="shared" si="164"/>
        <v>4186</v>
      </c>
      <c r="P153" s="9">
        <f t="shared" si="164"/>
        <v>837</v>
      </c>
      <c r="Q153" s="9">
        <f t="shared" si="164"/>
        <v>529</v>
      </c>
      <c r="R153" s="9">
        <f t="shared" si="164"/>
        <v>766</v>
      </c>
      <c r="S153" s="14">
        <f t="shared" si="154"/>
        <v>6113</v>
      </c>
    </row>
    <row r="154" spans="1:19" ht="13.7" customHeight="1" x14ac:dyDescent="0.15">
      <c r="A154" s="41" t="s">
        <v>35</v>
      </c>
      <c r="B154" s="19" t="s">
        <v>67</v>
      </c>
      <c r="C154" s="6">
        <v>5409</v>
      </c>
      <c r="D154" s="6">
        <v>5334</v>
      </c>
      <c r="E154" s="6">
        <v>7152</v>
      </c>
      <c r="F154" s="6">
        <v>9338</v>
      </c>
      <c r="G154" s="6">
        <v>8230</v>
      </c>
      <c r="H154" s="6">
        <v>7778</v>
      </c>
      <c r="I154" s="6">
        <v>10922</v>
      </c>
      <c r="J154" s="6">
        <v>11035</v>
      </c>
      <c r="K154" s="6">
        <v>8359</v>
      </c>
      <c r="L154" s="6">
        <v>15592</v>
      </c>
      <c r="M154" s="6">
        <v>18639</v>
      </c>
      <c r="N154" s="6">
        <v>21202</v>
      </c>
      <c r="O154" s="6">
        <f>SUM(C154:N154)</f>
        <v>128990</v>
      </c>
      <c r="P154" s="6">
        <v>13839</v>
      </c>
      <c r="Q154" s="6">
        <v>7234</v>
      </c>
      <c r="R154" s="6">
        <v>21551</v>
      </c>
      <c r="S154" s="16">
        <f t="shared" si="154"/>
        <v>153719</v>
      </c>
    </row>
    <row r="155" spans="1:19" ht="13.7" customHeight="1" x14ac:dyDescent="0.15">
      <c r="A155" s="28"/>
      <c r="B155" s="24" t="s">
        <v>68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f>SUM(C155:N155)</f>
        <v>0</v>
      </c>
      <c r="P155" s="8">
        <v>0</v>
      </c>
      <c r="Q155" s="8">
        <v>0</v>
      </c>
      <c r="R155" s="8">
        <v>0</v>
      </c>
      <c r="S155" s="13">
        <f t="shared" si="154"/>
        <v>0</v>
      </c>
    </row>
    <row r="156" spans="1:19" ht="13.7" customHeight="1" x14ac:dyDescent="0.15">
      <c r="A156" s="28"/>
      <c r="B156" s="20" t="s">
        <v>60</v>
      </c>
      <c r="C156" s="9">
        <f t="shared" ref="C156:R156" si="165">SUM(C154:C155)</f>
        <v>5409</v>
      </c>
      <c r="D156" s="9">
        <f t="shared" si="165"/>
        <v>5334</v>
      </c>
      <c r="E156" s="9">
        <f t="shared" si="165"/>
        <v>7152</v>
      </c>
      <c r="F156" s="5">
        <f t="shared" si="165"/>
        <v>9338</v>
      </c>
      <c r="G156" s="5">
        <f t="shared" si="165"/>
        <v>8230</v>
      </c>
      <c r="H156" s="5">
        <f t="shared" si="165"/>
        <v>7778</v>
      </c>
      <c r="I156" s="5">
        <f t="shared" si="165"/>
        <v>10922</v>
      </c>
      <c r="J156" s="5">
        <f t="shared" si="165"/>
        <v>11035</v>
      </c>
      <c r="K156" s="5">
        <f t="shared" si="165"/>
        <v>8359</v>
      </c>
      <c r="L156" s="5">
        <f t="shared" si="165"/>
        <v>15592</v>
      </c>
      <c r="M156" s="5">
        <f t="shared" si="165"/>
        <v>18639</v>
      </c>
      <c r="N156" s="5">
        <f t="shared" si="165"/>
        <v>21202</v>
      </c>
      <c r="O156" s="5">
        <f t="shared" si="165"/>
        <v>128990</v>
      </c>
      <c r="P156" s="9">
        <f t="shared" si="165"/>
        <v>13839</v>
      </c>
      <c r="Q156" s="9">
        <f t="shared" si="165"/>
        <v>7234</v>
      </c>
      <c r="R156" s="9">
        <f t="shared" si="165"/>
        <v>21551</v>
      </c>
      <c r="S156" s="14">
        <f t="shared" si="154"/>
        <v>153719</v>
      </c>
    </row>
    <row r="157" spans="1:19" ht="13.7" customHeight="1" x14ac:dyDescent="0.15">
      <c r="A157" s="28"/>
      <c r="B157" s="19" t="s">
        <v>66</v>
      </c>
      <c r="C157" s="6">
        <v>15935</v>
      </c>
      <c r="D157" s="6">
        <v>16324</v>
      </c>
      <c r="E157" s="6">
        <v>17724</v>
      </c>
      <c r="F157" s="6">
        <v>22359</v>
      </c>
      <c r="G157" s="6">
        <v>18970</v>
      </c>
      <c r="H157" s="6">
        <v>16558</v>
      </c>
      <c r="I157" s="6">
        <v>15613</v>
      </c>
      <c r="J157" s="6">
        <v>16744</v>
      </c>
      <c r="K157" s="6">
        <v>23232</v>
      </c>
      <c r="L157" s="6">
        <v>32429</v>
      </c>
      <c r="M157" s="6">
        <v>39199</v>
      </c>
      <c r="N157" s="6">
        <v>52864</v>
      </c>
      <c r="O157" s="6">
        <f>SUM(C157:N157)</f>
        <v>287951</v>
      </c>
      <c r="P157" s="6">
        <v>38662</v>
      </c>
      <c r="Q157" s="6">
        <v>27651</v>
      </c>
      <c r="R157" s="6">
        <v>35543</v>
      </c>
      <c r="S157" s="16">
        <f t="shared" si="154"/>
        <v>339824</v>
      </c>
    </row>
    <row r="158" spans="1:19" ht="13.7" customHeight="1" x14ac:dyDescent="0.15">
      <c r="A158" s="28"/>
      <c r="B158" s="24" t="s">
        <v>65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f>SUM(C158:N158)</f>
        <v>0</v>
      </c>
      <c r="P158" s="8">
        <v>0</v>
      </c>
      <c r="Q158" s="8">
        <v>0</v>
      </c>
      <c r="R158" s="8">
        <v>0</v>
      </c>
      <c r="S158" s="13">
        <f t="shared" si="154"/>
        <v>0</v>
      </c>
    </row>
    <row r="159" spans="1:19" ht="13.7" customHeight="1" x14ac:dyDescent="0.15">
      <c r="A159" s="29"/>
      <c r="B159" s="20" t="s">
        <v>60</v>
      </c>
      <c r="C159" s="9">
        <f t="shared" ref="C159:R159" si="166">SUM(C157:C158)</f>
        <v>15935</v>
      </c>
      <c r="D159" s="9">
        <f t="shared" si="166"/>
        <v>16324</v>
      </c>
      <c r="E159" s="9">
        <f t="shared" si="166"/>
        <v>17724</v>
      </c>
      <c r="F159" s="9">
        <f t="shared" si="166"/>
        <v>22359</v>
      </c>
      <c r="G159" s="9">
        <f t="shared" si="166"/>
        <v>18970</v>
      </c>
      <c r="H159" s="9">
        <f t="shared" si="166"/>
        <v>16558</v>
      </c>
      <c r="I159" s="9">
        <f t="shared" si="166"/>
        <v>15613</v>
      </c>
      <c r="J159" s="9">
        <f t="shared" si="166"/>
        <v>16744</v>
      </c>
      <c r="K159" s="9">
        <f t="shared" si="166"/>
        <v>23232</v>
      </c>
      <c r="L159" s="9">
        <f t="shared" si="166"/>
        <v>32429</v>
      </c>
      <c r="M159" s="9">
        <f t="shared" si="166"/>
        <v>39199</v>
      </c>
      <c r="N159" s="9">
        <f t="shared" si="166"/>
        <v>52864</v>
      </c>
      <c r="O159" s="9">
        <f t="shared" si="166"/>
        <v>287951</v>
      </c>
      <c r="P159" s="9">
        <f t="shared" si="166"/>
        <v>38662</v>
      </c>
      <c r="Q159" s="9">
        <f t="shared" si="166"/>
        <v>27651</v>
      </c>
      <c r="R159" s="9">
        <f t="shared" si="166"/>
        <v>35543</v>
      </c>
      <c r="S159" s="14">
        <f t="shared" si="154"/>
        <v>339824</v>
      </c>
    </row>
    <row r="160" spans="1:19" ht="13.7" customHeight="1" x14ac:dyDescent="0.15">
      <c r="A160" s="49" t="s">
        <v>36</v>
      </c>
      <c r="B160" s="19" t="s">
        <v>67</v>
      </c>
      <c r="C160" s="6">
        <f t="shared" ref="C160:E161" si="167">SUM(C166,C172,C183,C189,C195,C201,C207,C213,C219,C225,C231,C242,C248)</f>
        <v>1418759</v>
      </c>
      <c r="D160" s="6">
        <f t="shared" si="167"/>
        <v>1258684</v>
      </c>
      <c r="E160" s="6">
        <f t="shared" si="167"/>
        <v>2506629</v>
      </c>
      <c r="F160" s="6">
        <f t="shared" ref="F160" si="168">SUM(F166,F172,F183,F189,F195,F201,F207,F213,F219,F225,F231,F242,F248)</f>
        <v>2142102</v>
      </c>
      <c r="G160" s="6">
        <f>SUM(G166,G172,G183,G189,G195,G201,G207,G213,G219,G225,G231,G242,G248)</f>
        <v>1714051</v>
      </c>
      <c r="H160" s="6">
        <f t="shared" ref="H160" si="169">SUM(H166,H172,H183,H189,H195,H201,H207,H213,H219,H225,H231,H242,H248)</f>
        <v>1696862</v>
      </c>
      <c r="I160" s="6">
        <f t="shared" ref="I160" si="170">SUM(I166,I172,I183,I189,I195,I201,I207,I213,I219,I225,I231,I242,I248)</f>
        <v>2556557</v>
      </c>
      <c r="J160" s="6">
        <f t="shared" ref="J160" si="171">SUM(J166,J172,J183,J189,J195,J201,J207,J213,J219,J225,J231,J242,J248)</f>
        <v>2738379</v>
      </c>
      <c r="K160" s="6">
        <f t="shared" ref="K160" si="172">SUM(K166,K172,K183,K189,K195,K201,K207,K213,K219,K225,K231,K242,K248)</f>
        <v>2185141</v>
      </c>
      <c r="L160" s="6">
        <f t="shared" ref="L160" si="173">SUM(L166,L172,L183,L189,L195,L201,L207,L213,L219,L225,L231,L242,L248)</f>
        <v>3205638</v>
      </c>
      <c r="M160" s="6">
        <f t="shared" ref="M160" si="174">SUM(M166,M172,M183,M189,M195,M201,M207,M213,M219,M225,M231,M242,M248)</f>
        <v>4018737</v>
      </c>
      <c r="N160" s="6">
        <f t="shared" ref="N160" si="175">SUM(N166,N172,N183,N189,N195,N201,N207,N213,N219,N225,N231,N242,N248)</f>
        <v>4450569</v>
      </c>
      <c r="O160" s="6">
        <f t="shared" ref="O160:P161" si="176">SUM(O166,O172,O183,O189,O195,O201,O207,O213,O219,O225,O231,O242,O248)</f>
        <v>29892108</v>
      </c>
      <c r="P160" s="6">
        <f t="shared" si="176"/>
        <v>3253796</v>
      </c>
      <c r="Q160" s="6">
        <f t="shared" ref="Q160" si="177">SUM(Q166,Q172,Q183,Q189,Q195,Q201,Q207,Q213,Q219,Q225,Q231,Q242,Q248)</f>
        <v>2038993</v>
      </c>
      <c r="R160" s="6">
        <f t="shared" ref="R160" si="178">SUM(R166,R172,R183,R189,R195,R201,R207,R213,R219,R225,R231,R242,R248)</f>
        <v>3780673</v>
      </c>
      <c r="S160" s="16">
        <f t="shared" si="154"/>
        <v>33781498</v>
      </c>
    </row>
    <row r="161" spans="1:19" ht="13.7" customHeight="1" x14ac:dyDescent="0.15">
      <c r="A161" s="50"/>
      <c r="B161" s="24" t="s">
        <v>68</v>
      </c>
      <c r="C161" s="8">
        <f t="shared" si="167"/>
        <v>160348</v>
      </c>
      <c r="D161" s="8">
        <f t="shared" si="167"/>
        <v>91138</v>
      </c>
      <c r="E161" s="8">
        <f t="shared" si="167"/>
        <v>127643</v>
      </c>
      <c r="F161" s="8">
        <f t="shared" ref="F161" si="179">SUM(F167,F173,F184,F190,F196,F202,F208,F214,F220,F226,F232,F243,F249)</f>
        <v>142663</v>
      </c>
      <c r="G161" s="8">
        <f t="shared" ref="G161" si="180">SUM(G167,G173,G184,G190,G196,G202,G208,G214,G220,G226,G232,G243,G249)</f>
        <v>134232</v>
      </c>
      <c r="H161" s="8">
        <f t="shared" ref="H161" si="181">SUM(H167,H173,H184,H190,H196,H202,H208,H214,H220,H226,H232,H243,H249)</f>
        <v>162642</v>
      </c>
      <c r="I161" s="8">
        <f t="shared" ref="I161" si="182">SUM(I167,I173,I184,I190,I196,I202,I208,I214,I220,I226,I232,I243,I249)</f>
        <v>235810</v>
      </c>
      <c r="J161" s="8">
        <f t="shared" ref="J161" si="183">SUM(J167,J173,J184,J190,J196,J202,J208,J214,J220,J226,J232,J243,J249)</f>
        <v>266600</v>
      </c>
      <c r="K161" s="8">
        <f t="shared" ref="K161" si="184">SUM(K167,K173,K184,K190,K196,K202,K208,K214,K220,K226,K232,K243,K249)</f>
        <v>195933</v>
      </c>
      <c r="L161" s="8">
        <f t="shared" ref="L161" si="185">SUM(L167,L173,L184,L190,L196,L202,L208,L214,L220,L226,L232,L243,L249)</f>
        <v>195072</v>
      </c>
      <c r="M161" s="8">
        <f t="shared" ref="M161" si="186">SUM(M167,M173,M184,M190,M196,M202,M208,M214,M220,M226,M232,M243,M249)</f>
        <v>218157</v>
      </c>
      <c r="N161" s="8">
        <f t="shared" ref="N161" si="187">SUM(N167,N173,N184,N190,N196,N202,N208,N214,N220,N226,N232,N243,N249)</f>
        <v>287220</v>
      </c>
      <c r="O161" s="8">
        <f t="shared" si="176"/>
        <v>2217458</v>
      </c>
      <c r="P161" s="8">
        <f t="shared" si="176"/>
        <v>246554</v>
      </c>
      <c r="Q161" s="8">
        <f t="shared" ref="Q161" si="188">SUM(Q167,Q173,Q184,Q190,Q196,Q202,Q208,Q214,Q220,Q226,Q232,Q243,Q249)</f>
        <v>193707</v>
      </c>
      <c r="R161" s="8">
        <f t="shared" ref="R161" si="189">SUM(R167,R173,R184,R190,R196,R202,R208,R214,R220,R226,R232,R243,R249)</f>
        <v>355167</v>
      </c>
      <c r="S161" s="13">
        <f t="shared" si="154"/>
        <v>2633757</v>
      </c>
    </row>
    <row r="162" spans="1:19" ht="13.7" customHeight="1" x14ac:dyDescent="0.15">
      <c r="A162" s="50"/>
      <c r="B162" s="20" t="s">
        <v>60</v>
      </c>
      <c r="C162" s="9">
        <f>SUM(C160,C161)</f>
        <v>1579107</v>
      </c>
      <c r="D162" s="9">
        <f>SUM(D160,D161)</f>
        <v>1349822</v>
      </c>
      <c r="E162" s="9">
        <f>SUM(E160,E161)</f>
        <v>2634272</v>
      </c>
      <c r="F162" s="15">
        <f t="shared" ref="F162:F165" si="190">SUM(F168,F174,F191,F197,F203,F209,F215,F221,F227,F233,F244,F250,F185)</f>
        <v>2284765</v>
      </c>
      <c r="G162" s="15">
        <f t="shared" ref="G162:L165" si="191">SUM(G168,G174,G191,G197,G203,G209,G215,G221,G227,G233,G244,G250,G185)</f>
        <v>1848283</v>
      </c>
      <c r="H162" s="15">
        <f t="shared" si="191"/>
        <v>1859504</v>
      </c>
      <c r="I162" s="15">
        <f t="shared" si="191"/>
        <v>2792367</v>
      </c>
      <c r="J162" s="15">
        <f t="shared" si="191"/>
        <v>3004979</v>
      </c>
      <c r="K162" s="15">
        <f t="shared" si="191"/>
        <v>2381074</v>
      </c>
      <c r="L162" s="15">
        <f t="shared" si="191"/>
        <v>3400710</v>
      </c>
      <c r="M162" s="15">
        <f>SUM(M168,M174,M191,M197,M203,M209,M215,M221,M227,M233,M244,M250,M185)</f>
        <v>4236894</v>
      </c>
      <c r="N162" s="9">
        <f>SUM(N160,N161)</f>
        <v>4737789</v>
      </c>
      <c r="O162" s="9">
        <f t="shared" ref="O162" si="192">SUM(O160,O161)</f>
        <v>32109566</v>
      </c>
      <c r="P162" s="9">
        <f t="shared" ref="P162" si="193">SUM(P160,P161)</f>
        <v>3500350</v>
      </c>
      <c r="Q162" s="9">
        <f t="shared" ref="Q162" si="194">SUM(Q160,Q161)</f>
        <v>2232700</v>
      </c>
      <c r="R162" s="9">
        <f t="shared" ref="R162" si="195">SUM(R160,R161)</f>
        <v>4135840</v>
      </c>
      <c r="S162" s="14">
        <f t="shared" si="154"/>
        <v>36415255</v>
      </c>
    </row>
    <row r="163" spans="1:19" ht="13.7" customHeight="1" x14ac:dyDescent="0.15">
      <c r="A163" s="50"/>
      <c r="B163" s="19" t="s">
        <v>66</v>
      </c>
      <c r="C163" s="6">
        <f t="shared" ref="C163:E164" si="196">SUM(C169,C175,C186,C192,C198,C204,C210,C216,C222,C228,C234,C245,C251)</f>
        <v>30434672</v>
      </c>
      <c r="D163" s="6">
        <f t="shared" si="196"/>
        <v>27606311</v>
      </c>
      <c r="E163" s="6">
        <f t="shared" si="196"/>
        <v>34422424</v>
      </c>
      <c r="F163" s="6">
        <f t="shared" ref="F163" si="197">SUM(F169,F175,F186,F192,F198,F204,F210,F216,F222,F228,F234,F245,F251)</f>
        <v>31732973</v>
      </c>
      <c r="G163" s="6">
        <f t="shared" ref="G163" si="198">SUM(G169,G175,G186,G192,G198,G204,G210,G216,G222,G228,G234,G245,G251)</f>
        <v>27886129</v>
      </c>
      <c r="H163" s="6">
        <f t="shared" ref="H163" si="199">SUM(H169,H175,H186,H192,H198,H204,H210,H216,H222,H228,H234,H245,H251)</f>
        <v>29750106</v>
      </c>
      <c r="I163" s="6">
        <f t="shared" ref="I163" si="200">SUM(I169,I175,I186,I192,I198,I204,I210,I216,I222,I228,I234,I245,I251)</f>
        <v>35598427</v>
      </c>
      <c r="J163" s="6">
        <f t="shared" ref="J163" si="201">SUM(J169,J175,J186,J192,J198,J204,J210,J216,J222,J228,J234,J245,J251)</f>
        <v>31260579</v>
      </c>
      <c r="K163" s="6">
        <f t="shared" ref="K163" si="202">SUM(K169,K175,K186,K192,K198,K204,K210,K216,K222,K228,K234,K245,K251)</f>
        <v>31147916</v>
      </c>
      <c r="L163" s="6">
        <f t="shared" ref="L163" si="203">SUM(L169,L175,L186,L192,L198,L204,L210,L216,L222,L228,L234,L245,L251)</f>
        <v>33517820</v>
      </c>
      <c r="M163" s="6">
        <f t="shared" ref="M163" si="204">SUM(M169,M175,M186,M192,M198,M204,M210,M216,M222,M228,M234,M245,M251)</f>
        <v>34828098</v>
      </c>
      <c r="N163" s="6">
        <f t="shared" ref="N163" si="205">SUM(N169,N175,N186,N192,N198,N204,N210,N216,N222,N228,N234,N245,N251)</f>
        <v>47028850</v>
      </c>
      <c r="O163" s="6">
        <f t="shared" ref="O163" si="206">SUM(O169,O175,O186,O192,O198,O204,O210,O216,O222,O228,O234,O245,O251)</f>
        <v>395214305</v>
      </c>
      <c r="P163" s="6">
        <f t="shared" ref="P163:P164" si="207">SUM(P169,P175,P186,P192,P198,P204,P210,P216,P222,P228,P234,P245,P251)</f>
        <v>31833582</v>
      </c>
      <c r="Q163" s="6">
        <f t="shared" ref="Q163:R164" si="208">SUM(Q169,Q175,Q186,Q192,Q198,Q204,Q210,Q216,Q222,Q228,Q234,Q245,Q251)</f>
        <v>30414979</v>
      </c>
      <c r="R163" s="6">
        <f t="shared" si="208"/>
        <v>37268947</v>
      </c>
      <c r="S163" s="16">
        <f t="shared" ref="S163" si="209">SUM(S169,S175,S186,S192,S198,S204,S210,S216,S222,S228,S234,S245,S251)</f>
        <v>402268406</v>
      </c>
    </row>
    <row r="164" spans="1:19" ht="13.7" customHeight="1" x14ac:dyDescent="0.15">
      <c r="A164" s="50"/>
      <c r="B164" s="24" t="s">
        <v>65</v>
      </c>
      <c r="C164" s="8">
        <f t="shared" si="196"/>
        <v>223243908</v>
      </c>
      <c r="D164" s="8">
        <f t="shared" si="196"/>
        <v>218829586</v>
      </c>
      <c r="E164" s="8">
        <f t="shared" si="196"/>
        <v>274802912</v>
      </c>
      <c r="F164" s="8">
        <f t="shared" ref="F164" si="210">SUM(F170,F176,F187,F193,F199,F205,F211,F217,F223,F229,F235,F246,F252)</f>
        <v>258649243</v>
      </c>
      <c r="G164" s="8">
        <f t="shared" ref="G164" si="211">SUM(G170,G176,G187,G193,G199,G205,G211,G217,G223,G229,G235,G246,G252)</f>
        <v>244139556</v>
      </c>
      <c r="H164" s="8">
        <f t="shared" ref="H164" si="212">SUM(H170,H176,H187,H193,H199,H205,H211,H217,H223,H229,H235,H246,H252)</f>
        <v>247069996</v>
      </c>
      <c r="I164" s="8">
        <f t="shared" ref="I164" si="213">SUM(I170,I176,I187,I193,I199,I205,I211,I217,I223,I229,I235,I246,I252)</f>
        <v>257103315</v>
      </c>
      <c r="J164" s="8">
        <f t="shared" ref="J164" si="214">SUM(J170,J176,J187,J193,J199,J205,J211,J217,J223,J229,J235,J246,J252)</f>
        <v>247797169</v>
      </c>
      <c r="K164" s="8">
        <f t="shared" ref="K164" si="215">SUM(K170,K176,K187,K193,K199,K205,K211,K217,K223,K229,K235,K246,K252)</f>
        <v>253496329</v>
      </c>
      <c r="L164" s="8">
        <f t="shared" ref="L164" si="216">SUM(L170,L176,L187,L193,L199,L205,L211,L217,L223,L229,L235,L246,L252)</f>
        <v>267065963</v>
      </c>
      <c r="M164" s="8">
        <f t="shared" ref="M164" si="217">SUM(M170,M176,M187,M193,M199,M205,M211,M217,M223,M229,M235,M246,M252)</f>
        <v>261947060</v>
      </c>
      <c r="N164" s="8">
        <f t="shared" ref="N164" si="218">SUM(N170,N176,N187,N193,N199,N205,N211,N217,N223,N229,N235,N246,N252)</f>
        <v>271183916</v>
      </c>
      <c r="O164" s="8">
        <f t="shared" ref="O164" si="219">SUM(O170,O176,O187,O193,O199,O205,O211,O217,O223,O229,O235,O246,O252)</f>
        <v>3025328953</v>
      </c>
      <c r="P164" s="8">
        <f t="shared" si="207"/>
        <v>240209979</v>
      </c>
      <c r="Q164" s="8">
        <f t="shared" si="208"/>
        <v>225566295</v>
      </c>
      <c r="R164" s="8">
        <f t="shared" si="208"/>
        <v>254270996</v>
      </c>
      <c r="S164" s="13">
        <f t="shared" ref="S164" si="220">SUM(S170,S176,S187,S193,S199,S205,S211,S217,S223,S229,S235,S246,S252)</f>
        <v>3028499817</v>
      </c>
    </row>
    <row r="165" spans="1:19" ht="13.7" customHeight="1" x14ac:dyDescent="0.15">
      <c r="A165" s="51"/>
      <c r="B165" s="20" t="s">
        <v>60</v>
      </c>
      <c r="C165" s="9">
        <f>SUM(C163:C164)</f>
        <v>253678580</v>
      </c>
      <c r="D165" s="9">
        <f>SUM(D163:D164)</f>
        <v>246435897</v>
      </c>
      <c r="E165" s="9">
        <f>SUM(E163:E164)</f>
        <v>309225336</v>
      </c>
      <c r="F165" s="15">
        <f t="shared" si="190"/>
        <v>290382216</v>
      </c>
      <c r="G165" s="15">
        <f t="shared" si="191"/>
        <v>272025685</v>
      </c>
      <c r="H165" s="15">
        <f t="shared" si="191"/>
        <v>276820102</v>
      </c>
      <c r="I165" s="15">
        <f t="shared" si="191"/>
        <v>292701742</v>
      </c>
      <c r="J165" s="15">
        <f t="shared" si="191"/>
        <v>279057748</v>
      </c>
      <c r="K165" s="15">
        <f t="shared" si="191"/>
        <v>284644245</v>
      </c>
      <c r="L165" s="15">
        <f t="shared" si="191"/>
        <v>300583783</v>
      </c>
      <c r="M165" s="15">
        <f t="shared" ref="M165" si="221">SUM(M171,M177,M194,M200,M206,M212,M218,M224,M230,M236,M247,M253,M188)</f>
        <v>296775158</v>
      </c>
      <c r="N165" s="9">
        <f>SUM(N163,N164)</f>
        <v>318212766</v>
      </c>
      <c r="O165" s="9">
        <f>SUM(O163:O164)</f>
        <v>3420543258</v>
      </c>
      <c r="P165" s="9">
        <f>SUM(P163:P164)</f>
        <v>272043561</v>
      </c>
      <c r="Q165" s="9">
        <f>SUM(Q163:Q164)</f>
        <v>255981274</v>
      </c>
      <c r="R165" s="9">
        <f>SUM(R163:R164)</f>
        <v>291539943</v>
      </c>
      <c r="S165" s="14">
        <f t="shared" ref="S165:S177" si="222">SUM(F165:N165,P165:R165)</f>
        <v>3430768223</v>
      </c>
    </row>
    <row r="166" spans="1:19" ht="13.7" customHeight="1" x14ac:dyDescent="0.15">
      <c r="A166" s="30" t="s">
        <v>37</v>
      </c>
      <c r="B166" s="19" t="s">
        <v>67</v>
      </c>
      <c r="C166" s="6">
        <v>137779</v>
      </c>
      <c r="D166" s="6">
        <v>71368</v>
      </c>
      <c r="E166" s="6">
        <v>225085</v>
      </c>
      <c r="F166" s="16">
        <v>238510</v>
      </c>
      <c r="G166" s="16">
        <v>216161</v>
      </c>
      <c r="H166" s="16">
        <v>162085</v>
      </c>
      <c r="I166" s="16">
        <v>318575</v>
      </c>
      <c r="J166" s="16">
        <v>441490</v>
      </c>
      <c r="K166" s="16">
        <v>305641</v>
      </c>
      <c r="L166" s="16">
        <v>367458</v>
      </c>
      <c r="M166" s="16">
        <v>411650</v>
      </c>
      <c r="N166" s="16">
        <v>454915</v>
      </c>
      <c r="O166" s="6">
        <f>SUM(C166:N166)</f>
        <v>3350717</v>
      </c>
      <c r="P166" s="6">
        <v>380080</v>
      </c>
      <c r="Q166" s="6">
        <v>306553</v>
      </c>
      <c r="R166" s="6">
        <v>524278</v>
      </c>
      <c r="S166" s="16">
        <f t="shared" si="222"/>
        <v>4127396</v>
      </c>
    </row>
    <row r="167" spans="1:19" ht="13.7" customHeight="1" x14ac:dyDescent="0.15">
      <c r="A167" s="31"/>
      <c r="B167" s="24" t="s">
        <v>68</v>
      </c>
      <c r="C167" s="8">
        <v>112190</v>
      </c>
      <c r="D167" s="8">
        <v>63582</v>
      </c>
      <c r="E167" s="8">
        <v>87509</v>
      </c>
      <c r="F167" s="13">
        <v>98484</v>
      </c>
      <c r="G167" s="13">
        <v>88784</v>
      </c>
      <c r="H167" s="13">
        <v>105743</v>
      </c>
      <c r="I167" s="13">
        <v>150109</v>
      </c>
      <c r="J167" s="13">
        <v>169858</v>
      </c>
      <c r="K167" s="13">
        <v>130098</v>
      </c>
      <c r="L167" s="13">
        <v>135423</v>
      </c>
      <c r="M167" s="13">
        <v>152661</v>
      </c>
      <c r="N167" s="13">
        <v>200606</v>
      </c>
      <c r="O167" s="8">
        <f>SUM(C167:N167)</f>
        <v>1495047</v>
      </c>
      <c r="P167" s="8">
        <v>171925</v>
      </c>
      <c r="Q167" s="8">
        <v>144072</v>
      </c>
      <c r="R167" s="8">
        <v>255478</v>
      </c>
      <c r="S167" s="13">
        <f t="shared" si="222"/>
        <v>1803241</v>
      </c>
    </row>
    <row r="168" spans="1:19" ht="13.7" customHeight="1" x14ac:dyDescent="0.15">
      <c r="A168" s="31"/>
      <c r="B168" s="20" t="s">
        <v>60</v>
      </c>
      <c r="C168" s="9">
        <f t="shared" ref="C168:R168" si="223">SUM(C166:C167)</f>
        <v>249969</v>
      </c>
      <c r="D168" s="9">
        <f t="shared" si="223"/>
        <v>134950</v>
      </c>
      <c r="E168" s="9">
        <f t="shared" si="223"/>
        <v>312594</v>
      </c>
      <c r="F168" s="5">
        <f t="shared" si="223"/>
        <v>336994</v>
      </c>
      <c r="G168" s="5">
        <f t="shared" si="223"/>
        <v>304945</v>
      </c>
      <c r="H168" s="5">
        <f t="shared" si="223"/>
        <v>267828</v>
      </c>
      <c r="I168" s="5">
        <f t="shared" si="223"/>
        <v>468684</v>
      </c>
      <c r="J168" s="5">
        <f t="shared" si="223"/>
        <v>611348</v>
      </c>
      <c r="K168" s="5">
        <f t="shared" si="223"/>
        <v>435739</v>
      </c>
      <c r="L168" s="5">
        <f t="shared" si="223"/>
        <v>502881</v>
      </c>
      <c r="M168" s="5">
        <f t="shared" si="223"/>
        <v>564311</v>
      </c>
      <c r="N168" s="5">
        <f t="shared" si="223"/>
        <v>655521</v>
      </c>
      <c r="O168" s="5">
        <f t="shared" si="223"/>
        <v>4845764</v>
      </c>
      <c r="P168" s="9">
        <f t="shared" si="223"/>
        <v>552005</v>
      </c>
      <c r="Q168" s="9">
        <f t="shared" si="223"/>
        <v>450625</v>
      </c>
      <c r="R168" s="9">
        <f t="shared" si="223"/>
        <v>779756</v>
      </c>
      <c r="S168" s="14">
        <f t="shared" si="222"/>
        <v>5930637</v>
      </c>
    </row>
    <row r="169" spans="1:19" ht="13.7" customHeight="1" x14ac:dyDescent="0.15">
      <c r="A169" s="31"/>
      <c r="B169" s="19" t="s">
        <v>66</v>
      </c>
      <c r="C169" s="6">
        <v>117580</v>
      </c>
      <c r="D169" s="6">
        <v>44463</v>
      </c>
      <c r="E169" s="6">
        <v>258081</v>
      </c>
      <c r="F169" s="16">
        <v>90209</v>
      </c>
      <c r="G169" s="16">
        <v>96281</v>
      </c>
      <c r="H169" s="16">
        <v>96902</v>
      </c>
      <c r="I169" s="16">
        <v>154503</v>
      </c>
      <c r="J169" s="16">
        <v>122734</v>
      </c>
      <c r="K169" s="16">
        <v>98926</v>
      </c>
      <c r="L169" s="16">
        <v>85887</v>
      </c>
      <c r="M169" s="16">
        <v>122270</v>
      </c>
      <c r="N169" s="16">
        <v>200009</v>
      </c>
      <c r="O169" s="6">
        <f>SUM(C169:N169)</f>
        <v>1487845</v>
      </c>
      <c r="P169" s="6">
        <v>126310</v>
      </c>
      <c r="Q169" s="6">
        <v>112713</v>
      </c>
      <c r="R169" s="6">
        <v>161862</v>
      </c>
      <c r="S169" s="16">
        <f t="shared" si="222"/>
        <v>1468606</v>
      </c>
    </row>
    <row r="170" spans="1:19" ht="13.7" customHeight="1" x14ac:dyDescent="0.15">
      <c r="A170" s="31"/>
      <c r="B170" s="24" t="s">
        <v>65</v>
      </c>
      <c r="C170" s="8">
        <v>192277000</v>
      </c>
      <c r="D170" s="8">
        <v>187105000</v>
      </c>
      <c r="E170" s="8">
        <v>233871000</v>
      </c>
      <c r="F170" s="13">
        <v>217309000</v>
      </c>
      <c r="G170" s="13">
        <v>205244000</v>
      </c>
      <c r="H170" s="13">
        <v>209073000</v>
      </c>
      <c r="I170" s="13">
        <v>222135000</v>
      </c>
      <c r="J170" s="13">
        <v>212260000</v>
      </c>
      <c r="K170" s="13">
        <v>218605000</v>
      </c>
      <c r="L170" s="13">
        <v>231324000</v>
      </c>
      <c r="M170" s="13">
        <v>226052000</v>
      </c>
      <c r="N170" s="13">
        <v>236000000</v>
      </c>
      <c r="O170" s="8">
        <f>SUM(C170:N170)</f>
        <v>2591255000</v>
      </c>
      <c r="P170" s="8">
        <v>209148000</v>
      </c>
      <c r="Q170" s="8">
        <v>195021000</v>
      </c>
      <c r="R170" s="8">
        <v>227150000</v>
      </c>
      <c r="S170" s="13">
        <f t="shared" si="222"/>
        <v>2609321000</v>
      </c>
    </row>
    <row r="171" spans="1:19" ht="13.7" customHeight="1" x14ac:dyDescent="0.15">
      <c r="A171" s="32"/>
      <c r="B171" s="20" t="s">
        <v>60</v>
      </c>
      <c r="C171" s="9">
        <f t="shared" ref="C171:R171" si="224">SUM(C169:C170)</f>
        <v>192394580</v>
      </c>
      <c r="D171" s="9">
        <f t="shared" si="224"/>
        <v>187149463</v>
      </c>
      <c r="E171" s="9">
        <f t="shared" si="224"/>
        <v>234129081</v>
      </c>
      <c r="F171" s="5">
        <f t="shared" si="224"/>
        <v>217399209</v>
      </c>
      <c r="G171" s="5">
        <f t="shared" si="224"/>
        <v>205340281</v>
      </c>
      <c r="H171" s="5">
        <f t="shared" si="224"/>
        <v>209169902</v>
      </c>
      <c r="I171" s="5">
        <f t="shared" si="224"/>
        <v>222289503</v>
      </c>
      <c r="J171" s="5">
        <f t="shared" si="224"/>
        <v>212382734</v>
      </c>
      <c r="K171" s="5">
        <f t="shared" si="224"/>
        <v>218703926</v>
      </c>
      <c r="L171" s="5">
        <f t="shared" si="224"/>
        <v>231409887</v>
      </c>
      <c r="M171" s="5">
        <f t="shared" si="224"/>
        <v>226174270</v>
      </c>
      <c r="N171" s="5">
        <f t="shared" si="224"/>
        <v>236200009</v>
      </c>
      <c r="O171" s="9">
        <f t="shared" si="224"/>
        <v>2592742845</v>
      </c>
      <c r="P171" s="9">
        <f t="shared" si="224"/>
        <v>209274310</v>
      </c>
      <c r="Q171" s="9">
        <f t="shared" si="224"/>
        <v>195133713</v>
      </c>
      <c r="R171" s="9">
        <f t="shared" si="224"/>
        <v>227311862</v>
      </c>
      <c r="S171" s="14">
        <f t="shared" si="222"/>
        <v>2610789606</v>
      </c>
    </row>
    <row r="172" spans="1:19" ht="13.7" customHeight="1" x14ac:dyDescent="0.15">
      <c r="A172" s="33" t="s">
        <v>38</v>
      </c>
      <c r="B172" s="19" t="s">
        <v>67</v>
      </c>
      <c r="C172" s="6">
        <v>1229708</v>
      </c>
      <c r="D172" s="6">
        <v>1156118</v>
      </c>
      <c r="E172" s="6">
        <v>2181956</v>
      </c>
      <c r="F172" s="16">
        <v>1814292</v>
      </c>
      <c r="G172" s="16">
        <v>1428709</v>
      </c>
      <c r="H172" s="16">
        <v>1476645</v>
      </c>
      <c r="I172" s="16">
        <v>2135943</v>
      </c>
      <c r="J172" s="16">
        <v>2172946</v>
      </c>
      <c r="K172" s="16">
        <v>1804036</v>
      </c>
      <c r="L172" s="16">
        <v>2720692</v>
      </c>
      <c r="M172" s="16">
        <v>3444961</v>
      </c>
      <c r="N172" s="16">
        <v>3825072</v>
      </c>
      <c r="O172" s="6">
        <f>SUM(C172:N172)</f>
        <v>25391078</v>
      </c>
      <c r="P172" s="6">
        <v>2758260</v>
      </c>
      <c r="Q172" s="6">
        <v>1670371</v>
      </c>
      <c r="R172" s="6">
        <v>3129187</v>
      </c>
      <c r="S172" s="16">
        <f t="shared" si="222"/>
        <v>28381114</v>
      </c>
    </row>
    <row r="173" spans="1:19" ht="13.7" customHeight="1" x14ac:dyDescent="0.15">
      <c r="A173" s="34"/>
      <c r="B173" s="24" t="s">
        <v>68</v>
      </c>
      <c r="C173" s="8">
        <v>48158</v>
      </c>
      <c r="D173" s="8">
        <v>27556</v>
      </c>
      <c r="E173" s="8">
        <v>40134</v>
      </c>
      <c r="F173" s="13">
        <v>44179</v>
      </c>
      <c r="G173" s="13">
        <v>45448</v>
      </c>
      <c r="H173" s="13">
        <v>56899</v>
      </c>
      <c r="I173" s="13">
        <v>85701</v>
      </c>
      <c r="J173" s="13">
        <v>96742</v>
      </c>
      <c r="K173" s="13">
        <v>65835</v>
      </c>
      <c r="L173" s="13">
        <v>59649</v>
      </c>
      <c r="M173" s="13">
        <v>65496</v>
      </c>
      <c r="N173" s="13">
        <v>86614</v>
      </c>
      <c r="O173" s="8">
        <f>SUM(C173:N173)</f>
        <v>722411</v>
      </c>
      <c r="P173" s="8">
        <v>74629</v>
      </c>
      <c r="Q173" s="8">
        <v>49635</v>
      </c>
      <c r="R173" s="8">
        <v>99689</v>
      </c>
      <c r="S173" s="13">
        <f t="shared" si="222"/>
        <v>830516</v>
      </c>
    </row>
    <row r="174" spans="1:19" ht="13.7" customHeight="1" x14ac:dyDescent="0.15">
      <c r="A174" s="34"/>
      <c r="B174" s="20" t="s">
        <v>60</v>
      </c>
      <c r="C174" s="9">
        <f t="shared" ref="C174:R174" si="225">SUM(C172:C173)</f>
        <v>1277866</v>
      </c>
      <c r="D174" s="9">
        <f t="shared" si="225"/>
        <v>1183674</v>
      </c>
      <c r="E174" s="9">
        <f t="shared" si="225"/>
        <v>2222090</v>
      </c>
      <c r="F174" s="5">
        <f t="shared" si="225"/>
        <v>1858471</v>
      </c>
      <c r="G174" s="5">
        <f t="shared" si="225"/>
        <v>1474157</v>
      </c>
      <c r="H174" s="5">
        <f t="shared" si="225"/>
        <v>1533544</v>
      </c>
      <c r="I174" s="5">
        <f t="shared" si="225"/>
        <v>2221644</v>
      </c>
      <c r="J174" s="5">
        <f t="shared" si="225"/>
        <v>2269688</v>
      </c>
      <c r="K174" s="5">
        <f t="shared" si="225"/>
        <v>1869871</v>
      </c>
      <c r="L174" s="5">
        <f t="shared" si="225"/>
        <v>2780341</v>
      </c>
      <c r="M174" s="5">
        <f t="shared" si="225"/>
        <v>3510457</v>
      </c>
      <c r="N174" s="5">
        <f t="shared" si="225"/>
        <v>3911686</v>
      </c>
      <c r="O174" s="5">
        <f t="shared" si="225"/>
        <v>26113489</v>
      </c>
      <c r="P174" s="9">
        <f t="shared" si="225"/>
        <v>2832889</v>
      </c>
      <c r="Q174" s="9">
        <f t="shared" si="225"/>
        <v>1720006</v>
      </c>
      <c r="R174" s="9">
        <f t="shared" si="225"/>
        <v>3228876</v>
      </c>
      <c r="S174" s="14">
        <f t="shared" si="222"/>
        <v>29211630</v>
      </c>
    </row>
    <row r="175" spans="1:19" ht="13.7" customHeight="1" x14ac:dyDescent="0.15">
      <c r="A175" s="34"/>
      <c r="B175" s="19" t="s">
        <v>66</v>
      </c>
      <c r="C175" s="6">
        <v>30269679</v>
      </c>
      <c r="D175" s="6">
        <v>27519632</v>
      </c>
      <c r="E175" s="6">
        <v>34128626</v>
      </c>
      <c r="F175" s="16">
        <v>31606585</v>
      </c>
      <c r="G175" s="16">
        <v>27758112</v>
      </c>
      <c r="H175" s="16">
        <v>29619778</v>
      </c>
      <c r="I175" s="16">
        <v>35402127</v>
      </c>
      <c r="J175" s="16">
        <v>31081011</v>
      </c>
      <c r="K175" s="16">
        <v>31002582</v>
      </c>
      <c r="L175" s="16">
        <v>33381404</v>
      </c>
      <c r="M175" s="16">
        <v>34655162</v>
      </c>
      <c r="N175" s="16">
        <v>46738707</v>
      </c>
      <c r="O175" s="6">
        <f>SUM(C175:N175)</f>
        <v>393163405</v>
      </c>
      <c r="P175" s="6">
        <v>31646798</v>
      </c>
      <c r="Q175" s="6">
        <v>30250077</v>
      </c>
      <c r="R175" s="6">
        <v>37045276</v>
      </c>
      <c r="S175" s="16">
        <f t="shared" si="222"/>
        <v>400187619</v>
      </c>
    </row>
    <row r="176" spans="1:19" ht="13.7" customHeight="1" x14ac:dyDescent="0.15">
      <c r="A176" s="34"/>
      <c r="B176" s="24" t="s">
        <v>65</v>
      </c>
      <c r="C176" s="8">
        <v>30966908</v>
      </c>
      <c r="D176" s="8">
        <v>31724586</v>
      </c>
      <c r="E176" s="8">
        <v>40931912</v>
      </c>
      <c r="F176" s="13">
        <v>41340243</v>
      </c>
      <c r="G176" s="13">
        <v>38895556</v>
      </c>
      <c r="H176" s="13">
        <v>37996996</v>
      </c>
      <c r="I176" s="13">
        <v>34968315</v>
      </c>
      <c r="J176" s="13">
        <v>35537169</v>
      </c>
      <c r="K176" s="13">
        <v>34891329</v>
      </c>
      <c r="L176" s="13">
        <v>35741963</v>
      </c>
      <c r="M176" s="13">
        <v>35895060</v>
      </c>
      <c r="N176" s="13">
        <v>35183916</v>
      </c>
      <c r="O176" s="8">
        <f>SUM(C176:N176)</f>
        <v>434073953</v>
      </c>
      <c r="P176" s="8">
        <v>31061979</v>
      </c>
      <c r="Q176" s="8">
        <v>30545295</v>
      </c>
      <c r="R176" s="8">
        <v>27120996</v>
      </c>
      <c r="S176" s="13">
        <f t="shared" si="222"/>
        <v>419178817</v>
      </c>
    </row>
    <row r="177" spans="1:19" ht="13.7" customHeight="1" thickBot="1" x14ac:dyDescent="0.2">
      <c r="A177" s="35"/>
      <c r="B177" s="21" t="s">
        <v>60</v>
      </c>
      <c r="C177" s="10">
        <f>SUM(C175:C176)</f>
        <v>61236587</v>
      </c>
      <c r="D177" s="10">
        <f>SUM(D175:D176)</f>
        <v>59244218</v>
      </c>
      <c r="E177" s="10">
        <f>SUM(E175:E176)</f>
        <v>75060538</v>
      </c>
      <c r="F177" s="18">
        <f t="shared" ref="F177" si="226">SUM(F175,F176)</f>
        <v>72946828</v>
      </c>
      <c r="G177" s="18">
        <f t="shared" ref="G177" si="227">SUM(G175,G176)</f>
        <v>66653668</v>
      </c>
      <c r="H177" s="18">
        <f t="shared" ref="H177" si="228">SUM(H175,H176)</f>
        <v>67616774</v>
      </c>
      <c r="I177" s="18">
        <f t="shared" ref="I177" si="229">SUM(I175,I176)</f>
        <v>70370442</v>
      </c>
      <c r="J177" s="18">
        <f t="shared" ref="J177" si="230">SUM(J175,J176)</f>
        <v>66618180</v>
      </c>
      <c r="K177" s="18">
        <f t="shared" ref="K177" si="231">SUM(K175,K176)</f>
        <v>65893911</v>
      </c>
      <c r="L177" s="18">
        <f t="shared" ref="L177" si="232">SUM(L175,L176)</f>
        <v>69123367</v>
      </c>
      <c r="M177" s="18">
        <f t="shared" ref="M177" si="233">SUM(M175,M176)</f>
        <v>70550222</v>
      </c>
      <c r="N177" s="18">
        <f t="shared" ref="N177" si="234">SUM(N175,N176)</f>
        <v>81922623</v>
      </c>
      <c r="O177" s="10">
        <f>SUM(O175:O176)</f>
        <v>827237358</v>
      </c>
      <c r="P177" s="10">
        <f>SUM(P175:P176)</f>
        <v>62708777</v>
      </c>
      <c r="Q177" s="10">
        <f>SUM(Q175:Q176)</f>
        <v>60795372</v>
      </c>
      <c r="R177" s="10">
        <f>SUM(R175:R176)</f>
        <v>64166272</v>
      </c>
      <c r="S177" s="18">
        <f t="shared" si="222"/>
        <v>819366436</v>
      </c>
    </row>
    <row r="178" spans="1:19" ht="13.7" customHeight="1" x14ac:dyDescent="0.15">
      <c r="A178" s="48" t="str">
        <f>A1</f>
        <v>管内空港の利用概況集計表（令和3年1月～令和4年3月）</v>
      </c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ht="13.7" customHeight="1" x14ac:dyDescent="0.1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ht="13.7" customHeight="1" thickBot="1" x14ac:dyDescent="0.2">
      <c r="A180" s="47" t="s">
        <v>52</v>
      </c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</row>
    <row r="181" spans="1:19" ht="13.7" customHeight="1" thickBot="1" x14ac:dyDescent="0.2">
      <c r="A181" s="40" t="s">
        <v>0</v>
      </c>
      <c r="B181" s="40" t="s">
        <v>1</v>
      </c>
      <c r="C181" s="62" t="s">
        <v>59</v>
      </c>
      <c r="D181" s="63"/>
      <c r="E181" s="64"/>
      <c r="F181" s="62" t="s">
        <v>58</v>
      </c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4"/>
      <c r="S181" s="40" t="s">
        <v>54</v>
      </c>
    </row>
    <row r="182" spans="1:19" ht="13.7" customHeight="1" thickBot="1" x14ac:dyDescent="0.2">
      <c r="A182" s="39"/>
      <c r="B182" s="39"/>
      <c r="C182" s="23" t="s">
        <v>51</v>
      </c>
      <c r="D182" s="23" t="s">
        <v>2</v>
      </c>
      <c r="E182" s="23" t="s">
        <v>3</v>
      </c>
      <c r="F182" s="22" t="s">
        <v>4</v>
      </c>
      <c r="G182" s="22" t="s">
        <v>5</v>
      </c>
      <c r="H182" s="22" t="s">
        <v>6</v>
      </c>
      <c r="I182" s="22" t="s">
        <v>7</v>
      </c>
      <c r="J182" s="22" t="s">
        <v>8</v>
      </c>
      <c r="K182" s="22" t="s">
        <v>9</v>
      </c>
      <c r="L182" s="22" t="s">
        <v>10</v>
      </c>
      <c r="M182" s="22" t="s">
        <v>11</v>
      </c>
      <c r="N182" s="23" t="s">
        <v>12</v>
      </c>
      <c r="O182" s="23" t="s">
        <v>56</v>
      </c>
      <c r="P182" s="23" t="s">
        <v>51</v>
      </c>
      <c r="Q182" s="23" t="s">
        <v>2</v>
      </c>
      <c r="R182" s="23" t="s">
        <v>3</v>
      </c>
      <c r="S182" s="39"/>
    </row>
    <row r="183" spans="1:19" ht="13.7" customHeight="1" x14ac:dyDescent="0.15">
      <c r="A183" s="27" t="s">
        <v>39</v>
      </c>
      <c r="B183" s="19" t="s">
        <v>64</v>
      </c>
      <c r="C183" s="6">
        <v>14102</v>
      </c>
      <c r="D183" s="6">
        <v>12280</v>
      </c>
      <c r="E183" s="6">
        <v>27764</v>
      </c>
      <c r="F183" s="6">
        <v>25984</v>
      </c>
      <c r="G183" s="6">
        <v>20866</v>
      </c>
      <c r="H183" s="6">
        <v>20375</v>
      </c>
      <c r="I183" s="6">
        <v>32496</v>
      </c>
      <c r="J183" s="6">
        <v>36611</v>
      </c>
      <c r="K183" s="6">
        <v>26413</v>
      </c>
      <c r="L183" s="6">
        <v>38207</v>
      </c>
      <c r="M183" s="6">
        <v>46364</v>
      </c>
      <c r="N183" s="6">
        <v>46479</v>
      </c>
      <c r="O183" s="11">
        <f>SUM(C183:N183)</f>
        <v>347941</v>
      </c>
      <c r="P183" s="6">
        <v>32910</v>
      </c>
      <c r="Q183" s="6">
        <v>19321</v>
      </c>
      <c r="R183" s="6">
        <v>41315</v>
      </c>
      <c r="S183" s="12">
        <f t="shared" ref="S183:S214" si="235">SUM(F183:N183,P183:R183)</f>
        <v>387341</v>
      </c>
    </row>
    <row r="184" spans="1:19" ht="13.7" customHeight="1" x14ac:dyDescent="0.15">
      <c r="A184" s="28"/>
      <c r="B184" s="24" t="s">
        <v>65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f>SUM(C184:N184)</f>
        <v>0</v>
      </c>
      <c r="P184" s="8">
        <v>0</v>
      </c>
      <c r="Q184" s="8">
        <v>0</v>
      </c>
      <c r="R184" s="8">
        <v>0</v>
      </c>
      <c r="S184" s="13">
        <f t="shared" si="235"/>
        <v>0</v>
      </c>
    </row>
    <row r="185" spans="1:19" ht="13.7" customHeight="1" x14ac:dyDescent="0.15">
      <c r="A185" s="28"/>
      <c r="B185" s="20" t="s">
        <v>60</v>
      </c>
      <c r="C185" s="9">
        <f t="shared" ref="C185:R185" si="236">SUM(C183:C184)</f>
        <v>14102</v>
      </c>
      <c r="D185" s="9">
        <f t="shared" si="236"/>
        <v>12280</v>
      </c>
      <c r="E185" s="9">
        <f t="shared" si="236"/>
        <v>27764</v>
      </c>
      <c r="F185" s="5">
        <f t="shared" si="236"/>
        <v>25984</v>
      </c>
      <c r="G185" s="5">
        <f t="shared" si="236"/>
        <v>20866</v>
      </c>
      <c r="H185" s="5">
        <f t="shared" si="236"/>
        <v>20375</v>
      </c>
      <c r="I185" s="5">
        <f t="shared" si="236"/>
        <v>32496</v>
      </c>
      <c r="J185" s="5">
        <f t="shared" si="236"/>
        <v>36611</v>
      </c>
      <c r="K185" s="5">
        <f t="shared" si="236"/>
        <v>26413</v>
      </c>
      <c r="L185" s="5">
        <f t="shared" si="236"/>
        <v>38207</v>
      </c>
      <c r="M185" s="5">
        <f t="shared" si="236"/>
        <v>46364</v>
      </c>
      <c r="N185" s="5">
        <f t="shared" si="236"/>
        <v>46479</v>
      </c>
      <c r="O185" s="5">
        <f t="shared" si="236"/>
        <v>347941</v>
      </c>
      <c r="P185" s="9">
        <f t="shared" si="236"/>
        <v>32910</v>
      </c>
      <c r="Q185" s="9">
        <f t="shared" si="236"/>
        <v>19321</v>
      </c>
      <c r="R185" s="9">
        <f t="shared" si="236"/>
        <v>41315</v>
      </c>
      <c r="S185" s="14">
        <f t="shared" si="235"/>
        <v>387341</v>
      </c>
    </row>
    <row r="186" spans="1:19" ht="13.7" customHeight="1" x14ac:dyDescent="0.15">
      <c r="A186" s="28"/>
      <c r="B186" s="19" t="s">
        <v>66</v>
      </c>
      <c r="C186" s="6">
        <v>2759</v>
      </c>
      <c r="D186" s="6">
        <v>2961</v>
      </c>
      <c r="E186" s="6">
        <v>4817</v>
      </c>
      <c r="F186" s="6">
        <v>4765</v>
      </c>
      <c r="G186" s="6">
        <v>2621</v>
      </c>
      <c r="H186" s="6">
        <v>5120</v>
      </c>
      <c r="I186" s="6">
        <v>1782</v>
      </c>
      <c r="J186" s="6">
        <v>3718</v>
      </c>
      <c r="K186" s="6">
        <v>3565</v>
      </c>
      <c r="L186" s="6">
        <v>3674</v>
      </c>
      <c r="M186" s="6">
        <v>3260</v>
      </c>
      <c r="N186" s="6">
        <v>4723</v>
      </c>
      <c r="O186" s="6">
        <f>SUM(C186:N186)</f>
        <v>43765</v>
      </c>
      <c r="P186" s="6">
        <v>3887</v>
      </c>
      <c r="Q186" s="6">
        <v>5886</v>
      </c>
      <c r="R186" s="6">
        <v>6282</v>
      </c>
      <c r="S186" s="16">
        <f t="shared" si="235"/>
        <v>49283</v>
      </c>
    </row>
    <row r="187" spans="1:19" ht="13.7" customHeight="1" x14ac:dyDescent="0.15">
      <c r="A187" s="28"/>
      <c r="B187" s="24" t="s">
        <v>65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f>SUM(C187:N187)</f>
        <v>0</v>
      </c>
      <c r="P187" s="8">
        <v>0</v>
      </c>
      <c r="Q187" s="8">
        <v>0</v>
      </c>
      <c r="R187" s="8">
        <v>0</v>
      </c>
      <c r="S187" s="13">
        <f t="shared" si="235"/>
        <v>0</v>
      </c>
    </row>
    <row r="188" spans="1:19" ht="13.7" customHeight="1" x14ac:dyDescent="0.15">
      <c r="A188" s="29"/>
      <c r="B188" s="20" t="s">
        <v>60</v>
      </c>
      <c r="C188" s="9">
        <f t="shared" ref="C188:R188" si="237">SUM(C186:C187)</f>
        <v>2759</v>
      </c>
      <c r="D188" s="9">
        <f t="shared" si="237"/>
        <v>2961</v>
      </c>
      <c r="E188" s="9">
        <f t="shared" si="237"/>
        <v>4817</v>
      </c>
      <c r="F188" s="5">
        <f t="shared" si="237"/>
        <v>4765</v>
      </c>
      <c r="G188" s="5">
        <f t="shared" si="237"/>
        <v>2621</v>
      </c>
      <c r="H188" s="5">
        <f t="shared" si="237"/>
        <v>5120</v>
      </c>
      <c r="I188" s="5">
        <f t="shared" si="237"/>
        <v>1782</v>
      </c>
      <c r="J188" s="5">
        <f t="shared" si="237"/>
        <v>3718</v>
      </c>
      <c r="K188" s="5">
        <f t="shared" si="237"/>
        <v>3565</v>
      </c>
      <c r="L188" s="5">
        <f t="shared" si="237"/>
        <v>3674</v>
      </c>
      <c r="M188" s="5">
        <f t="shared" si="237"/>
        <v>3260</v>
      </c>
      <c r="N188" s="5">
        <f t="shared" si="237"/>
        <v>4723</v>
      </c>
      <c r="O188" s="9">
        <f t="shared" si="237"/>
        <v>43765</v>
      </c>
      <c r="P188" s="9">
        <f t="shared" si="237"/>
        <v>3887</v>
      </c>
      <c r="Q188" s="9">
        <f t="shared" si="237"/>
        <v>5886</v>
      </c>
      <c r="R188" s="9">
        <f t="shared" si="237"/>
        <v>6282</v>
      </c>
      <c r="S188" s="14">
        <f t="shared" si="235"/>
        <v>49283</v>
      </c>
    </row>
    <row r="189" spans="1:19" ht="13.7" customHeight="1" x14ac:dyDescent="0.15">
      <c r="A189" s="30" t="s">
        <v>40</v>
      </c>
      <c r="B189" s="19" t="s">
        <v>67</v>
      </c>
      <c r="C189" s="6">
        <v>1294</v>
      </c>
      <c r="D189" s="6">
        <v>1237</v>
      </c>
      <c r="E189" s="6">
        <v>1261</v>
      </c>
      <c r="F189" s="6">
        <v>1260</v>
      </c>
      <c r="G189" s="6">
        <v>855</v>
      </c>
      <c r="H189" s="6">
        <v>995</v>
      </c>
      <c r="I189" s="6">
        <v>1307</v>
      </c>
      <c r="J189" s="6">
        <v>1389</v>
      </c>
      <c r="K189" s="6">
        <v>1129</v>
      </c>
      <c r="L189" s="6">
        <v>1316</v>
      </c>
      <c r="M189" s="6">
        <v>1969</v>
      </c>
      <c r="N189" s="6">
        <v>2165</v>
      </c>
      <c r="O189" s="6">
        <f>SUM(C189:N189)</f>
        <v>16177</v>
      </c>
      <c r="P189" s="6">
        <v>1702</v>
      </c>
      <c r="Q189" s="6">
        <v>1327</v>
      </c>
      <c r="R189" s="6">
        <v>2094</v>
      </c>
      <c r="S189" s="16">
        <f t="shared" si="235"/>
        <v>17508</v>
      </c>
    </row>
    <row r="190" spans="1:19" ht="13.7" customHeight="1" x14ac:dyDescent="0.15">
      <c r="A190" s="31"/>
      <c r="B190" s="24" t="s">
        <v>68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f>SUM(C190:N190)</f>
        <v>0</v>
      </c>
      <c r="P190" s="8">
        <v>0</v>
      </c>
      <c r="Q190" s="8">
        <v>0</v>
      </c>
      <c r="R190" s="8">
        <v>0</v>
      </c>
      <c r="S190" s="13">
        <f t="shared" si="235"/>
        <v>0</v>
      </c>
    </row>
    <row r="191" spans="1:19" ht="13.7" customHeight="1" x14ac:dyDescent="0.15">
      <c r="A191" s="31"/>
      <c r="B191" s="20" t="s">
        <v>60</v>
      </c>
      <c r="C191" s="9">
        <f t="shared" ref="C191:R191" si="238">SUM(C189:C190)</f>
        <v>1294</v>
      </c>
      <c r="D191" s="9">
        <f t="shared" si="238"/>
        <v>1237</v>
      </c>
      <c r="E191" s="9">
        <f t="shared" si="238"/>
        <v>1261</v>
      </c>
      <c r="F191" s="5">
        <f t="shared" si="238"/>
        <v>1260</v>
      </c>
      <c r="G191" s="5">
        <f t="shared" si="238"/>
        <v>855</v>
      </c>
      <c r="H191" s="5">
        <f t="shared" si="238"/>
        <v>995</v>
      </c>
      <c r="I191" s="5">
        <f t="shared" si="238"/>
        <v>1307</v>
      </c>
      <c r="J191" s="5">
        <f t="shared" si="238"/>
        <v>1389</v>
      </c>
      <c r="K191" s="5">
        <f t="shared" si="238"/>
        <v>1129</v>
      </c>
      <c r="L191" s="5">
        <f t="shared" si="238"/>
        <v>1316</v>
      </c>
      <c r="M191" s="5">
        <f t="shared" si="238"/>
        <v>1969</v>
      </c>
      <c r="N191" s="5">
        <f t="shared" si="238"/>
        <v>2165</v>
      </c>
      <c r="O191" s="5">
        <f t="shared" si="238"/>
        <v>16177</v>
      </c>
      <c r="P191" s="9">
        <f t="shared" si="238"/>
        <v>1702</v>
      </c>
      <c r="Q191" s="9">
        <f t="shared" si="238"/>
        <v>1327</v>
      </c>
      <c r="R191" s="9">
        <f t="shared" si="238"/>
        <v>2094</v>
      </c>
      <c r="S191" s="14">
        <f t="shared" si="235"/>
        <v>17508</v>
      </c>
    </row>
    <row r="192" spans="1:19" ht="13.7" customHeight="1" x14ac:dyDescent="0.15">
      <c r="A192" s="31"/>
      <c r="B192" s="19" t="s">
        <v>66</v>
      </c>
      <c r="C192" s="6">
        <v>1157</v>
      </c>
      <c r="D192" s="6">
        <v>982</v>
      </c>
      <c r="E192" s="6">
        <v>1090</v>
      </c>
      <c r="F192" s="6">
        <v>1113</v>
      </c>
      <c r="G192" s="6">
        <v>1049</v>
      </c>
      <c r="H192" s="6">
        <v>1054</v>
      </c>
      <c r="I192" s="6">
        <v>1198</v>
      </c>
      <c r="J192" s="6">
        <v>1114</v>
      </c>
      <c r="K192" s="6">
        <v>1017</v>
      </c>
      <c r="L192" s="6">
        <v>1086</v>
      </c>
      <c r="M192" s="6">
        <v>991</v>
      </c>
      <c r="N192" s="6">
        <v>1276</v>
      </c>
      <c r="O192" s="6">
        <f>SUM(C192:N192)</f>
        <v>13127</v>
      </c>
      <c r="P192" s="6">
        <v>1095</v>
      </c>
      <c r="Q192" s="6">
        <v>983</v>
      </c>
      <c r="R192" s="6">
        <v>1001</v>
      </c>
      <c r="S192" s="16">
        <f t="shared" si="235"/>
        <v>12977</v>
      </c>
    </row>
    <row r="193" spans="1:19" ht="13.7" customHeight="1" x14ac:dyDescent="0.15">
      <c r="A193" s="31"/>
      <c r="B193" s="24" t="s">
        <v>65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f>SUM(C193:N193)</f>
        <v>0</v>
      </c>
      <c r="P193" s="8">
        <v>0</v>
      </c>
      <c r="Q193" s="8">
        <v>0</v>
      </c>
      <c r="R193" s="8">
        <v>0</v>
      </c>
      <c r="S193" s="13">
        <f t="shared" si="235"/>
        <v>0</v>
      </c>
    </row>
    <row r="194" spans="1:19" ht="13.7" customHeight="1" x14ac:dyDescent="0.15">
      <c r="A194" s="32"/>
      <c r="B194" s="20" t="s">
        <v>60</v>
      </c>
      <c r="C194" s="9">
        <f t="shared" ref="C194:R194" si="239">SUM(C192:C193)</f>
        <v>1157</v>
      </c>
      <c r="D194" s="9">
        <f t="shared" si="239"/>
        <v>982</v>
      </c>
      <c r="E194" s="9">
        <f t="shared" si="239"/>
        <v>1090</v>
      </c>
      <c r="F194" s="5">
        <f t="shared" si="239"/>
        <v>1113</v>
      </c>
      <c r="G194" s="5">
        <f t="shared" si="239"/>
        <v>1049</v>
      </c>
      <c r="H194" s="5">
        <f t="shared" si="239"/>
        <v>1054</v>
      </c>
      <c r="I194" s="5">
        <f t="shared" si="239"/>
        <v>1198</v>
      </c>
      <c r="J194" s="5">
        <f t="shared" si="239"/>
        <v>1114</v>
      </c>
      <c r="K194" s="5">
        <f t="shared" si="239"/>
        <v>1017</v>
      </c>
      <c r="L194" s="5">
        <f t="shared" si="239"/>
        <v>1086</v>
      </c>
      <c r="M194" s="5">
        <f t="shared" si="239"/>
        <v>991</v>
      </c>
      <c r="N194" s="5">
        <f t="shared" si="239"/>
        <v>1276</v>
      </c>
      <c r="O194" s="5">
        <f t="shared" si="239"/>
        <v>13127</v>
      </c>
      <c r="P194" s="9">
        <f t="shared" si="239"/>
        <v>1095</v>
      </c>
      <c r="Q194" s="9">
        <f t="shared" si="239"/>
        <v>983</v>
      </c>
      <c r="R194" s="9">
        <f t="shared" si="239"/>
        <v>1001</v>
      </c>
      <c r="S194" s="14">
        <f t="shared" si="235"/>
        <v>12977</v>
      </c>
    </row>
    <row r="195" spans="1:19" ht="13.7" customHeight="1" x14ac:dyDescent="0.15">
      <c r="A195" s="30" t="s">
        <v>41</v>
      </c>
      <c r="B195" s="19" t="s">
        <v>67</v>
      </c>
      <c r="C195" s="6">
        <v>1340</v>
      </c>
      <c r="D195" s="6">
        <v>1342</v>
      </c>
      <c r="E195" s="6">
        <v>1796</v>
      </c>
      <c r="F195" s="6">
        <v>1652</v>
      </c>
      <c r="G195" s="6">
        <v>1165</v>
      </c>
      <c r="H195" s="6">
        <v>1461</v>
      </c>
      <c r="I195" s="6">
        <v>1791</v>
      </c>
      <c r="J195" s="6">
        <v>1730</v>
      </c>
      <c r="K195" s="6">
        <v>1533</v>
      </c>
      <c r="L195" s="6">
        <v>2156</v>
      </c>
      <c r="M195" s="6">
        <v>2338</v>
      </c>
      <c r="N195" s="6">
        <v>2476</v>
      </c>
      <c r="O195" s="6">
        <f>SUM(C195:N195)</f>
        <v>20780</v>
      </c>
      <c r="P195" s="6">
        <v>1721</v>
      </c>
      <c r="Q195" s="6">
        <v>1531</v>
      </c>
      <c r="R195" s="6">
        <v>2155</v>
      </c>
      <c r="S195" s="16">
        <f t="shared" si="235"/>
        <v>21709</v>
      </c>
    </row>
    <row r="196" spans="1:19" ht="13.7" customHeight="1" x14ac:dyDescent="0.15">
      <c r="A196" s="31"/>
      <c r="B196" s="24" t="s">
        <v>68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13">
        <f t="shared" si="235"/>
        <v>0</v>
      </c>
    </row>
    <row r="197" spans="1:19" ht="13.7" customHeight="1" x14ac:dyDescent="0.15">
      <c r="A197" s="31"/>
      <c r="B197" s="20" t="s">
        <v>60</v>
      </c>
      <c r="C197" s="9">
        <f t="shared" ref="C197:R197" si="240">SUM(C195:C196)</f>
        <v>1340</v>
      </c>
      <c r="D197" s="9">
        <f t="shared" si="240"/>
        <v>1342</v>
      </c>
      <c r="E197" s="9">
        <f t="shared" si="240"/>
        <v>1796</v>
      </c>
      <c r="F197" s="5">
        <f t="shared" si="240"/>
        <v>1652</v>
      </c>
      <c r="G197" s="5">
        <f t="shared" si="240"/>
        <v>1165</v>
      </c>
      <c r="H197" s="5">
        <f t="shared" si="240"/>
        <v>1461</v>
      </c>
      <c r="I197" s="5">
        <f t="shared" si="240"/>
        <v>1791</v>
      </c>
      <c r="J197" s="5">
        <f t="shared" si="240"/>
        <v>1730</v>
      </c>
      <c r="K197" s="5">
        <f t="shared" si="240"/>
        <v>1533</v>
      </c>
      <c r="L197" s="5">
        <f t="shared" si="240"/>
        <v>2156</v>
      </c>
      <c r="M197" s="5">
        <f t="shared" si="240"/>
        <v>2338</v>
      </c>
      <c r="N197" s="5">
        <f t="shared" si="240"/>
        <v>2476</v>
      </c>
      <c r="O197" s="5">
        <f t="shared" si="240"/>
        <v>20780</v>
      </c>
      <c r="P197" s="9">
        <f t="shared" si="240"/>
        <v>1721</v>
      </c>
      <c r="Q197" s="9">
        <f t="shared" si="240"/>
        <v>1531</v>
      </c>
      <c r="R197" s="9">
        <f t="shared" si="240"/>
        <v>2155</v>
      </c>
      <c r="S197" s="14">
        <f t="shared" si="235"/>
        <v>21709</v>
      </c>
    </row>
    <row r="198" spans="1:19" ht="13.7" customHeight="1" x14ac:dyDescent="0.15">
      <c r="A198" s="31"/>
      <c r="B198" s="19" t="s">
        <v>66</v>
      </c>
      <c r="C198" s="6">
        <v>362</v>
      </c>
      <c r="D198" s="6">
        <v>210</v>
      </c>
      <c r="E198" s="6">
        <v>214</v>
      </c>
      <c r="F198" s="6">
        <v>245</v>
      </c>
      <c r="G198" s="6">
        <v>226</v>
      </c>
      <c r="H198" s="6">
        <v>187</v>
      </c>
      <c r="I198" s="6">
        <v>191</v>
      </c>
      <c r="J198" s="6">
        <v>252</v>
      </c>
      <c r="K198" s="6">
        <v>205</v>
      </c>
      <c r="L198" s="6">
        <v>194</v>
      </c>
      <c r="M198" s="6">
        <v>256</v>
      </c>
      <c r="N198" s="6">
        <v>232</v>
      </c>
      <c r="O198" s="6">
        <f>SUM(C198:N198)</f>
        <v>2774</v>
      </c>
      <c r="P198" s="6">
        <v>177</v>
      </c>
      <c r="Q198" s="6">
        <v>184</v>
      </c>
      <c r="R198" s="6">
        <v>195</v>
      </c>
      <c r="S198" s="16">
        <f t="shared" si="235"/>
        <v>2544</v>
      </c>
    </row>
    <row r="199" spans="1:19" ht="13.7" customHeight="1" x14ac:dyDescent="0.15">
      <c r="A199" s="31"/>
      <c r="B199" s="24" t="s">
        <v>65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f>SUM(C199:N199)</f>
        <v>0</v>
      </c>
      <c r="P199" s="8">
        <v>0</v>
      </c>
      <c r="Q199" s="8">
        <v>0</v>
      </c>
      <c r="R199" s="8">
        <v>0</v>
      </c>
      <c r="S199" s="13">
        <f t="shared" si="235"/>
        <v>0</v>
      </c>
    </row>
    <row r="200" spans="1:19" ht="13.7" customHeight="1" x14ac:dyDescent="0.15">
      <c r="A200" s="32"/>
      <c r="B200" s="20" t="s">
        <v>60</v>
      </c>
      <c r="C200" s="9">
        <f t="shared" ref="C200:R200" si="241">SUM(C198:C199)</f>
        <v>362</v>
      </c>
      <c r="D200" s="9">
        <f t="shared" si="241"/>
        <v>210</v>
      </c>
      <c r="E200" s="9">
        <f t="shared" si="241"/>
        <v>214</v>
      </c>
      <c r="F200" s="5">
        <f t="shared" si="241"/>
        <v>245</v>
      </c>
      <c r="G200" s="5">
        <f t="shared" si="241"/>
        <v>226</v>
      </c>
      <c r="H200" s="5">
        <f t="shared" si="241"/>
        <v>187</v>
      </c>
      <c r="I200" s="5">
        <f t="shared" si="241"/>
        <v>191</v>
      </c>
      <c r="J200" s="5">
        <f t="shared" si="241"/>
        <v>252</v>
      </c>
      <c r="K200" s="5">
        <f t="shared" si="241"/>
        <v>205</v>
      </c>
      <c r="L200" s="5">
        <f t="shared" si="241"/>
        <v>194</v>
      </c>
      <c r="M200" s="5">
        <f t="shared" si="241"/>
        <v>256</v>
      </c>
      <c r="N200" s="5">
        <f t="shared" si="241"/>
        <v>232</v>
      </c>
      <c r="O200" s="9">
        <f t="shared" si="241"/>
        <v>2774</v>
      </c>
      <c r="P200" s="9">
        <f t="shared" si="241"/>
        <v>177</v>
      </c>
      <c r="Q200" s="9">
        <f t="shared" si="241"/>
        <v>184</v>
      </c>
      <c r="R200" s="9">
        <f t="shared" si="241"/>
        <v>195</v>
      </c>
      <c r="S200" s="14">
        <f t="shared" si="235"/>
        <v>2544</v>
      </c>
    </row>
    <row r="201" spans="1:19" ht="13.7" customHeight="1" x14ac:dyDescent="0.15">
      <c r="A201" s="30" t="s">
        <v>42</v>
      </c>
      <c r="B201" s="19" t="s">
        <v>67</v>
      </c>
      <c r="C201" s="6">
        <v>5471</v>
      </c>
      <c r="D201" s="6">
        <v>5005</v>
      </c>
      <c r="E201" s="6">
        <v>8543</v>
      </c>
      <c r="F201" s="6">
        <v>7792</v>
      </c>
      <c r="G201" s="6">
        <v>7737</v>
      </c>
      <c r="H201" s="6">
        <v>5927</v>
      </c>
      <c r="I201" s="6">
        <v>11993</v>
      </c>
      <c r="J201" s="6">
        <v>14849</v>
      </c>
      <c r="K201" s="6">
        <v>8364</v>
      </c>
      <c r="L201" s="6">
        <v>11581</v>
      </c>
      <c r="M201" s="6">
        <v>14180</v>
      </c>
      <c r="N201" s="6">
        <v>14117</v>
      </c>
      <c r="O201" s="6">
        <f>SUM(C201:N201)</f>
        <v>115559</v>
      </c>
      <c r="P201" s="6">
        <v>10832</v>
      </c>
      <c r="Q201" s="6">
        <v>6287</v>
      </c>
      <c r="R201" s="6">
        <v>12163</v>
      </c>
      <c r="S201" s="16">
        <f t="shared" si="235"/>
        <v>125822</v>
      </c>
    </row>
    <row r="202" spans="1:19" ht="13.7" customHeight="1" x14ac:dyDescent="0.15">
      <c r="A202" s="31"/>
      <c r="B202" s="24" t="s">
        <v>68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f>SUM(C202:N202)</f>
        <v>0</v>
      </c>
      <c r="P202" s="8">
        <v>0</v>
      </c>
      <c r="Q202" s="8">
        <v>0</v>
      </c>
      <c r="R202" s="8">
        <v>0</v>
      </c>
      <c r="S202" s="13">
        <f t="shared" si="235"/>
        <v>0</v>
      </c>
    </row>
    <row r="203" spans="1:19" ht="13.7" customHeight="1" x14ac:dyDescent="0.15">
      <c r="A203" s="31"/>
      <c r="B203" s="20" t="s">
        <v>60</v>
      </c>
      <c r="C203" s="9">
        <f t="shared" ref="C203:R203" si="242">SUM(C201:C202)</f>
        <v>5471</v>
      </c>
      <c r="D203" s="9">
        <f t="shared" si="242"/>
        <v>5005</v>
      </c>
      <c r="E203" s="9">
        <f t="shared" si="242"/>
        <v>8543</v>
      </c>
      <c r="F203" s="5">
        <f t="shared" si="242"/>
        <v>7792</v>
      </c>
      <c r="G203" s="5">
        <f t="shared" si="242"/>
        <v>7737</v>
      </c>
      <c r="H203" s="5">
        <f t="shared" si="242"/>
        <v>5927</v>
      </c>
      <c r="I203" s="5">
        <f t="shared" si="242"/>
        <v>11993</v>
      </c>
      <c r="J203" s="5">
        <f t="shared" si="242"/>
        <v>14849</v>
      </c>
      <c r="K203" s="5">
        <f t="shared" si="242"/>
        <v>8364</v>
      </c>
      <c r="L203" s="5">
        <f t="shared" si="242"/>
        <v>11581</v>
      </c>
      <c r="M203" s="5">
        <f t="shared" si="242"/>
        <v>14180</v>
      </c>
      <c r="N203" s="5">
        <f t="shared" si="242"/>
        <v>14117</v>
      </c>
      <c r="O203" s="5">
        <f t="shared" si="242"/>
        <v>115559</v>
      </c>
      <c r="P203" s="9">
        <f t="shared" si="242"/>
        <v>10832</v>
      </c>
      <c r="Q203" s="9">
        <f t="shared" si="242"/>
        <v>6287</v>
      </c>
      <c r="R203" s="9">
        <f t="shared" si="242"/>
        <v>12163</v>
      </c>
      <c r="S203" s="14">
        <f t="shared" si="235"/>
        <v>125822</v>
      </c>
    </row>
    <row r="204" spans="1:19" ht="13.7" customHeight="1" x14ac:dyDescent="0.15">
      <c r="A204" s="31"/>
      <c r="B204" s="19" t="s">
        <v>66</v>
      </c>
      <c r="C204" s="6">
        <v>37686</v>
      </c>
      <c r="D204" s="6">
        <v>33987</v>
      </c>
      <c r="E204" s="6">
        <v>24983</v>
      </c>
      <c r="F204" s="6">
        <v>25426</v>
      </c>
      <c r="G204" s="6">
        <v>22476</v>
      </c>
      <c r="H204" s="6">
        <v>22865</v>
      </c>
      <c r="I204" s="6">
        <v>33800</v>
      </c>
      <c r="J204" s="6">
        <v>45904</v>
      </c>
      <c r="K204" s="6">
        <v>36570</v>
      </c>
      <c r="L204" s="6">
        <v>41247</v>
      </c>
      <c r="M204" s="6">
        <v>42009</v>
      </c>
      <c r="N204" s="6">
        <v>77584</v>
      </c>
      <c r="O204" s="6">
        <f>SUM(C204:N204)</f>
        <v>444537</v>
      </c>
      <c r="P204" s="6">
        <v>51563</v>
      </c>
      <c r="Q204" s="6">
        <v>41186</v>
      </c>
      <c r="R204" s="6">
        <v>49886</v>
      </c>
      <c r="S204" s="16">
        <f t="shared" si="235"/>
        <v>490516</v>
      </c>
    </row>
    <row r="205" spans="1:19" ht="13.7" customHeight="1" x14ac:dyDescent="0.15">
      <c r="A205" s="31"/>
      <c r="B205" s="24" t="s">
        <v>65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f>SUM(C205:N205)</f>
        <v>0</v>
      </c>
      <c r="P205" s="8">
        <v>0</v>
      </c>
      <c r="Q205" s="8">
        <v>0</v>
      </c>
      <c r="R205" s="8">
        <v>0</v>
      </c>
      <c r="S205" s="13">
        <f t="shared" si="235"/>
        <v>0</v>
      </c>
    </row>
    <row r="206" spans="1:19" ht="13.7" customHeight="1" x14ac:dyDescent="0.15">
      <c r="A206" s="32"/>
      <c r="B206" s="20" t="s">
        <v>60</v>
      </c>
      <c r="C206" s="9">
        <f t="shared" ref="C206:R206" si="243">SUM(C204:C205)</f>
        <v>37686</v>
      </c>
      <c r="D206" s="9">
        <f t="shared" si="243"/>
        <v>33987</v>
      </c>
      <c r="E206" s="9">
        <f t="shared" si="243"/>
        <v>24983</v>
      </c>
      <c r="F206" s="5">
        <f t="shared" si="243"/>
        <v>25426</v>
      </c>
      <c r="G206" s="5">
        <f t="shared" si="243"/>
        <v>22476</v>
      </c>
      <c r="H206" s="5">
        <f t="shared" si="243"/>
        <v>22865</v>
      </c>
      <c r="I206" s="5">
        <f t="shared" si="243"/>
        <v>33800</v>
      </c>
      <c r="J206" s="5">
        <f t="shared" si="243"/>
        <v>45904</v>
      </c>
      <c r="K206" s="5">
        <f t="shared" si="243"/>
        <v>36570</v>
      </c>
      <c r="L206" s="5">
        <f t="shared" si="243"/>
        <v>41247</v>
      </c>
      <c r="M206" s="5">
        <f t="shared" si="243"/>
        <v>42009</v>
      </c>
      <c r="N206" s="5">
        <f t="shared" si="243"/>
        <v>77584</v>
      </c>
      <c r="O206" s="9">
        <f t="shared" si="243"/>
        <v>444537</v>
      </c>
      <c r="P206" s="9">
        <f t="shared" si="243"/>
        <v>51563</v>
      </c>
      <c r="Q206" s="9">
        <f t="shared" si="243"/>
        <v>41186</v>
      </c>
      <c r="R206" s="9">
        <f t="shared" si="243"/>
        <v>49886</v>
      </c>
      <c r="S206" s="14">
        <f t="shared" si="235"/>
        <v>490516</v>
      </c>
    </row>
    <row r="207" spans="1:19" ht="13.7" customHeight="1" x14ac:dyDescent="0.15">
      <c r="A207" s="30" t="s">
        <v>43</v>
      </c>
      <c r="B207" s="19" t="s">
        <v>67</v>
      </c>
      <c r="C207" s="6">
        <v>1292</v>
      </c>
      <c r="D207" s="6">
        <v>1388</v>
      </c>
      <c r="E207" s="6">
        <v>2182</v>
      </c>
      <c r="F207" s="6">
        <v>1909</v>
      </c>
      <c r="G207" s="6">
        <v>1412</v>
      </c>
      <c r="H207" s="6">
        <v>1675</v>
      </c>
      <c r="I207" s="6">
        <v>1891</v>
      </c>
      <c r="J207" s="6">
        <v>2019</v>
      </c>
      <c r="K207" s="6">
        <v>1712</v>
      </c>
      <c r="L207" s="6">
        <v>2449</v>
      </c>
      <c r="M207" s="6">
        <v>2522</v>
      </c>
      <c r="N207" s="6">
        <v>2884</v>
      </c>
      <c r="O207" s="6">
        <f>SUM(C207:N207)</f>
        <v>23335</v>
      </c>
      <c r="P207" s="6">
        <v>2078</v>
      </c>
      <c r="Q207" s="6">
        <v>1584</v>
      </c>
      <c r="R207" s="6">
        <v>2387</v>
      </c>
      <c r="S207" s="16">
        <f t="shared" si="235"/>
        <v>24522</v>
      </c>
    </row>
    <row r="208" spans="1:19" ht="13.7" customHeight="1" x14ac:dyDescent="0.15">
      <c r="A208" s="31"/>
      <c r="B208" s="24" t="s">
        <v>68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f>SUM(C208:N208)</f>
        <v>0</v>
      </c>
      <c r="P208" s="8">
        <v>0</v>
      </c>
      <c r="Q208" s="8">
        <v>0</v>
      </c>
      <c r="R208" s="8">
        <v>0</v>
      </c>
      <c r="S208" s="13">
        <f t="shared" si="235"/>
        <v>0</v>
      </c>
    </row>
    <row r="209" spans="1:19" ht="13.7" customHeight="1" x14ac:dyDescent="0.15">
      <c r="A209" s="31"/>
      <c r="B209" s="20" t="s">
        <v>60</v>
      </c>
      <c r="C209" s="9">
        <f t="shared" ref="C209:R209" si="244">SUM(C207:C208)</f>
        <v>1292</v>
      </c>
      <c r="D209" s="9">
        <f t="shared" si="244"/>
        <v>1388</v>
      </c>
      <c r="E209" s="9">
        <f t="shared" si="244"/>
        <v>2182</v>
      </c>
      <c r="F209" s="5">
        <f t="shared" si="244"/>
        <v>1909</v>
      </c>
      <c r="G209" s="5">
        <f t="shared" si="244"/>
        <v>1412</v>
      </c>
      <c r="H209" s="5">
        <f t="shared" si="244"/>
        <v>1675</v>
      </c>
      <c r="I209" s="5">
        <f t="shared" si="244"/>
        <v>1891</v>
      </c>
      <c r="J209" s="5">
        <f t="shared" si="244"/>
        <v>2019</v>
      </c>
      <c r="K209" s="5">
        <f t="shared" si="244"/>
        <v>1712</v>
      </c>
      <c r="L209" s="5">
        <f t="shared" si="244"/>
        <v>2449</v>
      </c>
      <c r="M209" s="5">
        <f t="shared" si="244"/>
        <v>2522</v>
      </c>
      <c r="N209" s="5">
        <f t="shared" si="244"/>
        <v>2884</v>
      </c>
      <c r="O209" s="5">
        <f t="shared" si="244"/>
        <v>23335</v>
      </c>
      <c r="P209" s="9">
        <f t="shared" si="244"/>
        <v>2078</v>
      </c>
      <c r="Q209" s="9">
        <f t="shared" si="244"/>
        <v>1584</v>
      </c>
      <c r="R209" s="9">
        <f t="shared" si="244"/>
        <v>2387</v>
      </c>
      <c r="S209" s="14">
        <f t="shared" si="235"/>
        <v>24522</v>
      </c>
    </row>
    <row r="210" spans="1:19" ht="13.7" customHeight="1" x14ac:dyDescent="0.15">
      <c r="A210" s="31"/>
      <c r="B210" s="19" t="s">
        <v>66</v>
      </c>
      <c r="C210" s="6">
        <v>1248</v>
      </c>
      <c r="D210" s="6">
        <v>1284</v>
      </c>
      <c r="E210" s="6">
        <v>1449</v>
      </c>
      <c r="F210" s="6">
        <v>1281</v>
      </c>
      <c r="G210" s="6">
        <v>1619</v>
      </c>
      <c r="H210" s="6">
        <v>1302</v>
      </c>
      <c r="I210" s="6">
        <v>1368</v>
      </c>
      <c r="J210" s="6">
        <v>1525</v>
      </c>
      <c r="K210" s="6">
        <v>1582</v>
      </c>
      <c r="L210" s="6">
        <v>1353</v>
      </c>
      <c r="M210" s="6">
        <v>1306</v>
      </c>
      <c r="N210" s="6">
        <v>2015</v>
      </c>
      <c r="O210" s="6">
        <f>SUM(C210:N210)</f>
        <v>17332</v>
      </c>
      <c r="P210" s="6">
        <v>1024</v>
      </c>
      <c r="Q210" s="6">
        <v>1219</v>
      </c>
      <c r="R210" s="6">
        <v>1288</v>
      </c>
      <c r="S210" s="16">
        <f t="shared" si="235"/>
        <v>16882</v>
      </c>
    </row>
    <row r="211" spans="1:19" ht="13.7" customHeight="1" x14ac:dyDescent="0.15">
      <c r="A211" s="31"/>
      <c r="B211" s="24" t="s">
        <v>65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f>SUM(C211:N211)</f>
        <v>0</v>
      </c>
      <c r="P211" s="8">
        <v>0</v>
      </c>
      <c r="Q211" s="8">
        <v>0</v>
      </c>
      <c r="R211" s="8">
        <v>0</v>
      </c>
      <c r="S211" s="13">
        <f t="shared" si="235"/>
        <v>0</v>
      </c>
    </row>
    <row r="212" spans="1:19" ht="13.7" customHeight="1" x14ac:dyDescent="0.15">
      <c r="A212" s="32"/>
      <c r="B212" s="20" t="s">
        <v>60</v>
      </c>
      <c r="C212" s="9">
        <f t="shared" ref="C212:R212" si="245">SUM(C210:C211)</f>
        <v>1248</v>
      </c>
      <c r="D212" s="9">
        <f t="shared" si="245"/>
        <v>1284</v>
      </c>
      <c r="E212" s="9">
        <f t="shared" si="245"/>
        <v>1449</v>
      </c>
      <c r="F212" s="5">
        <f t="shared" si="245"/>
        <v>1281</v>
      </c>
      <c r="G212" s="5">
        <f t="shared" si="245"/>
        <v>1619</v>
      </c>
      <c r="H212" s="5">
        <f t="shared" si="245"/>
        <v>1302</v>
      </c>
      <c r="I212" s="5">
        <f t="shared" si="245"/>
        <v>1368</v>
      </c>
      <c r="J212" s="5">
        <f t="shared" si="245"/>
        <v>1525</v>
      </c>
      <c r="K212" s="5">
        <f t="shared" si="245"/>
        <v>1582</v>
      </c>
      <c r="L212" s="5">
        <f t="shared" si="245"/>
        <v>1353</v>
      </c>
      <c r="M212" s="5">
        <f t="shared" si="245"/>
        <v>1306</v>
      </c>
      <c r="N212" s="5">
        <f t="shared" si="245"/>
        <v>2015</v>
      </c>
      <c r="O212" s="9">
        <f t="shared" si="245"/>
        <v>17332</v>
      </c>
      <c r="P212" s="9">
        <f t="shared" si="245"/>
        <v>1024</v>
      </c>
      <c r="Q212" s="9">
        <f t="shared" si="245"/>
        <v>1219</v>
      </c>
      <c r="R212" s="9">
        <f t="shared" si="245"/>
        <v>1288</v>
      </c>
      <c r="S212" s="14">
        <f t="shared" si="235"/>
        <v>16882</v>
      </c>
    </row>
    <row r="213" spans="1:19" ht="13.7" customHeight="1" x14ac:dyDescent="0.15">
      <c r="A213" s="41" t="s">
        <v>49</v>
      </c>
      <c r="B213" s="19" t="s">
        <v>67</v>
      </c>
      <c r="C213" s="6">
        <v>931</v>
      </c>
      <c r="D213" s="6">
        <v>1083</v>
      </c>
      <c r="E213" s="6">
        <v>1490</v>
      </c>
      <c r="F213" s="6">
        <v>1232</v>
      </c>
      <c r="G213" s="6">
        <v>1000</v>
      </c>
      <c r="H213" s="6">
        <v>1276</v>
      </c>
      <c r="I213" s="6">
        <v>1337</v>
      </c>
      <c r="J213" s="6">
        <v>1777</v>
      </c>
      <c r="K213" s="6">
        <v>1207</v>
      </c>
      <c r="L213" s="6">
        <v>1698</v>
      </c>
      <c r="M213" s="6">
        <v>2057</v>
      </c>
      <c r="N213" s="6">
        <v>2164</v>
      </c>
      <c r="O213" s="6">
        <f>SUM(C213:N213)</f>
        <v>17252</v>
      </c>
      <c r="P213" s="6">
        <v>1570</v>
      </c>
      <c r="Q213" s="6">
        <v>1086</v>
      </c>
      <c r="R213" s="6">
        <v>1914</v>
      </c>
      <c r="S213" s="16">
        <f t="shared" si="235"/>
        <v>18318</v>
      </c>
    </row>
    <row r="214" spans="1:19" ht="13.7" customHeight="1" x14ac:dyDescent="0.15">
      <c r="A214" s="28"/>
      <c r="B214" s="24" t="s">
        <v>68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f>SUM(C214:N214)</f>
        <v>0</v>
      </c>
      <c r="P214" s="8">
        <v>0</v>
      </c>
      <c r="Q214" s="8">
        <v>0</v>
      </c>
      <c r="R214" s="8">
        <v>0</v>
      </c>
      <c r="S214" s="13">
        <f t="shared" si="235"/>
        <v>0</v>
      </c>
    </row>
    <row r="215" spans="1:19" ht="13.7" customHeight="1" x14ac:dyDescent="0.15">
      <c r="A215" s="28"/>
      <c r="B215" s="20" t="s">
        <v>60</v>
      </c>
      <c r="C215" s="9">
        <f t="shared" ref="C215:R215" si="246">SUM(C213:C214)</f>
        <v>931</v>
      </c>
      <c r="D215" s="9">
        <f t="shared" si="246"/>
        <v>1083</v>
      </c>
      <c r="E215" s="9">
        <f t="shared" si="246"/>
        <v>1490</v>
      </c>
      <c r="F215" s="5">
        <f t="shared" si="246"/>
        <v>1232</v>
      </c>
      <c r="G215" s="5">
        <f t="shared" si="246"/>
        <v>1000</v>
      </c>
      <c r="H215" s="5">
        <f t="shared" si="246"/>
        <v>1276</v>
      </c>
      <c r="I215" s="5">
        <f t="shared" si="246"/>
        <v>1337</v>
      </c>
      <c r="J215" s="5">
        <f t="shared" si="246"/>
        <v>1777</v>
      </c>
      <c r="K215" s="5">
        <f t="shared" si="246"/>
        <v>1207</v>
      </c>
      <c r="L215" s="5">
        <f t="shared" si="246"/>
        <v>1698</v>
      </c>
      <c r="M215" s="5">
        <f t="shared" si="246"/>
        <v>2057</v>
      </c>
      <c r="N215" s="5">
        <f t="shared" si="246"/>
        <v>2164</v>
      </c>
      <c r="O215" s="5">
        <f t="shared" si="246"/>
        <v>17252</v>
      </c>
      <c r="P215" s="9">
        <f t="shared" si="246"/>
        <v>1570</v>
      </c>
      <c r="Q215" s="9">
        <f t="shared" si="246"/>
        <v>1086</v>
      </c>
      <c r="R215" s="9">
        <f t="shared" si="246"/>
        <v>1914</v>
      </c>
      <c r="S215" s="14">
        <f t="shared" ref="S215:S236" si="247">SUM(F215:N215,P215:R215)</f>
        <v>18318</v>
      </c>
    </row>
    <row r="216" spans="1:19" ht="13.7" customHeight="1" x14ac:dyDescent="0.15">
      <c r="A216" s="28"/>
      <c r="B216" s="19" t="s">
        <v>66</v>
      </c>
      <c r="C216" s="6">
        <v>97</v>
      </c>
      <c r="D216" s="6">
        <v>156</v>
      </c>
      <c r="E216" s="6">
        <v>204</v>
      </c>
      <c r="F216" s="6">
        <v>210</v>
      </c>
      <c r="G216" s="6">
        <v>245</v>
      </c>
      <c r="H216" s="6">
        <v>177</v>
      </c>
      <c r="I216" s="6">
        <v>141</v>
      </c>
      <c r="J216" s="6">
        <v>212</v>
      </c>
      <c r="K216" s="6">
        <v>331</v>
      </c>
      <c r="L216" s="6">
        <v>177</v>
      </c>
      <c r="M216" s="6">
        <v>147</v>
      </c>
      <c r="N216" s="6">
        <v>270</v>
      </c>
      <c r="O216" s="6">
        <f>SUM(C216:N216)</f>
        <v>2367</v>
      </c>
      <c r="P216" s="6">
        <v>168</v>
      </c>
      <c r="Q216" s="6">
        <v>171</v>
      </c>
      <c r="R216" s="6">
        <v>329</v>
      </c>
      <c r="S216" s="16">
        <f t="shared" si="247"/>
        <v>2578</v>
      </c>
    </row>
    <row r="217" spans="1:19" ht="13.7" customHeight="1" x14ac:dyDescent="0.15">
      <c r="A217" s="28"/>
      <c r="B217" s="24" t="s">
        <v>65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f>SUM(C217:N217)</f>
        <v>0</v>
      </c>
      <c r="P217" s="8">
        <v>0</v>
      </c>
      <c r="Q217" s="8">
        <v>0</v>
      </c>
      <c r="R217" s="8">
        <v>0</v>
      </c>
      <c r="S217" s="13">
        <f t="shared" si="247"/>
        <v>0</v>
      </c>
    </row>
    <row r="218" spans="1:19" ht="13.7" customHeight="1" x14ac:dyDescent="0.15">
      <c r="A218" s="29"/>
      <c r="B218" s="20" t="s">
        <v>60</v>
      </c>
      <c r="C218" s="9">
        <f t="shared" ref="C218:R218" si="248">SUM(C216:C217)</f>
        <v>97</v>
      </c>
      <c r="D218" s="9">
        <f t="shared" si="248"/>
        <v>156</v>
      </c>
      <c r="E218" s="9">
        <f t="shared" si="248"/>
        <v>204</v>
      </c>
      <c r="F218" s="5">
        <f t="shared" si="248"/>
        <v>210</v>
      </c>
      <c r="G218" s="5">
        <f t="shared" si="248"/>
        <v>245</v>
      </c>
      <c r="H218" s="5">
        <f t="shared" si="248"/>
        <v>177</v>
      </c>
      <c r="I218" s="5">
        <f t="shared" si="248"/>
        <v>141</v>
      </c>
      <c r="J218" s="5">
        <f t="shared" si="248"/>
        <v>212</v>
      </c>
      <c r="K218" s="5">
        <f t="shared" si="248"/>
        <v>331</v>
      </c>
      <c r="L218" s="5">
        <f t="shared" si="248"/>
        <v>177</v>
      </c>
      <c r="M218" s="5">
        <f t="shared" si="248"/>
        <v>147</v>
      </c>
      <c r="N218" s="5">
        <f t="shared" si="248"/>
        <v>270</v>
      </c>
      <c r="O218" s="9">
        <f t="shared" si="248"/>
        <v>2367</v>
      </c>
      <c r="P218" s="9">
        <f t="shared" si="248"/>
        <v>168</v>
      </c>
      <c r="Q218" s="9">
        <f t="shared" si="248"/>
        <v>171</v>
      </c>
      <c r="R218" s="9">
        <f t="shared" si="248"/>
        <v>329</v>
      </c>
      <c r="S218" s="14">
        <f t="shared" si="247"/>
        <v>2578</v>
      </c>
    </row>
    <row r="219" spans="1:19" ht="13.7" customHeight="1" x14ac:dyDescent="0.15">
      <c r="A219" s="42" t="s">
        <v>44</v>
      </c>
      <c r="B219" s="19" t="s">
        <v>67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f>SUM(C219:N219)</f>
        <v>0</v>
      </c>
      <c r="P219" s="6">
        <v>0</v>
      </c>
      <c r="Q219" s="6">
        <v>0</v>
      </c>
      <c r="R219" s="6">
        <v>0</v>
      </c>
      <c r="S219" s="16">
        <f t="shared" si="247"/>
        <v>0</v>
      </c>
    </row>
    <row r="220" spans="1:19" ht="13.7" customHeight="1" x14ac:dyDescent="0.15">
      <c r="A220" s="43"/>
      <c r="B220" s="24" t="s">
        <v>68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f>SUM(C220:N220)</f>
        <v>0</v>
      </c>
      <c r="P220" s="8">
        <v>0</v>
      </c>
      <c r="Q220" s="8">
        <v>0</v>
      </c>
      <c r="R220" s="8">
        <v>0</v>
      </c>
      <c r="S220" s="13">
        <f t="shared" si="247"/>
        <v>0</v>
      </c>
    </row>
    <row r="221" spans="1:19" ht="13.7" customHeight="1" x14ac:dyDescent="0.15">
      <c r="A221" s="43"/>
      <c r="B221" s="20" t="s">
        <v>60</v>
      </c>
      <c r="C221" s="9">
        <f t="shared" ref="C221:R221" si="249">SUM(C219:C220)</f>
        <v>0</v>
      </c>
      <c r="D221" s="9">
        <f t="shared" si="249"/>
        <v>0</v>
      </c>
      <c r="E221" s="9">
        <f t="shared" si="249"/>
        <v>0</v>
      </c>
      <c r="F221" s="5">
        <f t="shared" si="249"/>
        <v>0</v>
      </c>
      <c r="G221" s="5">
        <f t="shared" si="249"/>
        <v>0</v>
      </c>
      <c r="H221" s="5">
        <f t="shared" si="249"/>
        <v>0</v>
      </c>
      <c r="I221" s="5">
        <f t="shared" si="249"/>
        <v>0</v>
      </c>
      <c r="J221" s="5">
        <f t="shared" si="249"/>
        <v>0</v>
      </c>
      <c r="K221" s="5">
        <f t="shared" si="249"/>
        <v>0</v>
      </c>
      <c r="L221" s="5">
        <f t="shared" si="249"/>
        <v>0</v>
      </c>
      <c r="M221" s="5">
        <f t="shared" si="249"/>
        <v>0</v>
      </c>
      <c r="N221" s="5">
        <f t="shared" si="249"/>
        <v>0</v>
      </c>
      <c r="O221" s="5">
        <f t="shared" si="249"/>
        <v>0</v>
      </c>
      <c r="P221" s="9">
        <f t="shared" si="249"/>
        <v>0</v>
      </c>
      <c r="Q221" s="9">
        <f t="shared" si="249"/>
        <v>0</v>
      </c>
      <c r="R221" s="9">
        <f t="shared" si="249"/>
        <v>0</v>
      </c>
      <c r="S221" s="14">
        <f t="shared" si="247"/>
        <v>0</v>
      </c>
    </row>
    <row r="222" spans="1:19" ht="13.7" customHeight="1" x14ac:dyDescent="0.15">
      <c r="A222" s="43"/>
      <c r="B222" s="19" t="s">
        <v>66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f>SUM(C222:N222)</f>
        <v>0</v>
      </c>
      <c r="P222" s="6">
        <v>0</v>
      </c>
      <c r="Q222" s="6">
        <v>0</v>
      </c>
      <c r="R222" s="6">
        <v>0</v>
      </c>
      <c r="S222" s="16">
        <f t="shared" si="247"/>
        <v>0</v>
      </c>
    </row>
    <row r="223" spans="1:19" ht="13.7" customHeight="1" x14ac:dyDescent="0.15">
      <c r="A223" s="43"/>
      <c r="B223" s="24" t="s">
        <v>65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f>SUM(C223:N223)</f>
        <v>0</v>
      </c>
      <c r="P223" s="8">
        <v>0</v>
      </c>
      <c r="Q223" s="8">
        <v>0</v>
      </c>
      <c r="R223" s="8">
        <v>0</v>
      </c>
      <c r="S223" s="13">
        <f t="shared" si="247"/>
        <v>0</v>
      </c>
    </row>
    <row r="224" spans="1:19" ht="13.7" customHeight="1" x14ac:dyDescent="0.15">
      <c r="A224" s="44"/>
      <c r="B224" s="20" t="s">
        <v>60</v>
      </c>
      <c r="C224" s="9">
        <f t="shared" ref="C224:R224" si="250">SUM(C222:C223)</f>
        <v>0</v>
      </c>
      <c r="D224" s="9">
        <f t="shared" si="250"/>
        <v>0</v>
      </c>
      <c r="E224" s="9">
        <f t="shared" si="250"/>
        <v>0</v>
      </c>
      <c r="F224" s="5">
        <f t="shared" si="250"/>
        <v>0</v>
      </c>
      <c r="G224" s="5">
        <f t="shared" si="250"/>
        <v>0</v>
      </c>
      <c r="H224" s="5">
        <f t="shared" si="250"/>
        <v>0</v>
      </c>
      <c r="I224" s="5">
        <f t="shared" si="250"/>
        <v>0</v>
      </c>
      <c r="J224" s="5">
        <f t="shared" si="250"/>
        <v>0</v>
      </c>
      <c r="K224" s="5">
        <f t="shared" si="250"/>
        <v>0</v>
      </c>
      <c r="L224" s="5">
        <f t="shared" si="250"/>
        <v>0</v>
      </c>
      <c r="M224" s="5">
        <f t="shared" si="250"/>
        <v>0</v>
      </c>
      <c r="N224" s="5">
        <f t="shared" si="250"/>
        <v>0</v>
      </c>
      <c r="O224" s="9">
        <f t="shared" si="250"/>
        <v>0</v>
      </c>
      <c r="P224" s="9">
        <f t="shared" si="250"/>
        <v>0</v>
      </c>
      <c r="Q224" s="9">
        <f t="shared" si="250"/>
        <v>0</v>
      </c>
      <c r="R224" s="9">
        <f t="shared" si="250"/>
        <v>0</v>
      </c>
      <c r="S224" s="14">
        <f t="shared" si="247"/>
        <v>0</v>
      </c>
    </row>
    <row r="225" spans="1:19" ht="13.7" customHeight="1" x14ac:dyDescent="0.15">
      <c r="A225" s="30" t="s">
        <v>45</v>
      </c>
      <c r="B225" s="19" t="s">
        <v>67</v>
      </c>
      <c r="C225" s="6">
        <v>3836</v>
      </c>
      <c r="D225" s="6">
        <v>1496</v>
      </c>
      <c r="E225" s="6">
        <v>10434</v>
      </c>
      <c r="F225" s="6">
        <v>8698</v>
      </c>
      <c r="G225" s="6">
        <v>6644</v>
      </c>
      <c r="H225" s="6">
        <v>5634</v>
      </c>
      <c r="I225" s="6">
        <v>10896</v>
      </c>
      <c r="J225" s="6">
        <v>13555</v>
      </c>
      <c r="K225" s="6">
        <v>8562</v>
      </c>
      <c r="L225" s="6">
        <v>15916</v>
      </c>
      <c r="M225" s="6">
        <v>15344</v>
      </c>
      <c r="N225" s="6">
        <v>15262</v>
      </c>
      <c r="O225" s="6">
        <f>SUM(C225:N225)</f>
        <v>116277</v>
      </c>
      <c r="P225" s="6">
        <v>10777</v>
      </c>
      <c r="Q225" s="6">
        <v>6330</v>
      </c>
      <c r="R225" s="6">
        <v>12490</v>
      </c>
      <c r="S225" s="16">
        <f t="shared" si="247"/>
        <v>130108</v>
      </c>
    </row>
    <row r="226" spans="1:19" ht="13.7" customHeight="1" x14ac:dyDescent="0.15">
      <c r="A226" s="31"/>
      <c r="B226" s="24" t="s">
        <v>68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f>SUM(C226:N226)</f>
        <v>0</v>
      </c>
      <c r="P226" s="8">
        <v>0</v>
      </c>
      <c r="Q226" s="8">
        <v>0</v>
      </c>
      <c r="R226" s="8">
        <v>0</v>
      </c>
      <c r="S226" s="13">
        <f t="shared" si="247"/>
        <v>0</v>
      </c>
    </row>
    <row r="227" spans="1:19" ht="13.7" customHeight="1" x14ac:dyDescent="0.15">
      <c r="A227" s="31"/>
      <c r="B227" s="20" t="s">
        <v>60</v>
      </c>
      <c r="C227" s="9">
        <f t="shared" ref="C227:R227" si="251">SUM(C225:C226)</f>
        <v>3836</v>
      </c>
      <c r="D227" s="9">
        <f t="shared" si="251"/>
        <v>1496</v>
      </c>
      <c r="E227" s="9">
        <f t="shared" si="251"/>
        <v>10434</v>
      </c>
      <c r="F227" s="5">
        <f t="shared" si="251"/>
        <v>8698</v>
      </c>
      <c r="G227" s="5">
        <f t="shared" si="251"/>
        <v>6644</v>
      </c>
      <c r="H227" s="5">
        <f t="shared" si="251"/>
        <v>5634</v>
      </c>
      <c r="I227" s="5">
        <f t="shared" si="251"/>
        <v>10896</v>
      </c>
      <c r="J227" s="5">
        <f t="shared" si="251"/>
        <v>13555</v>
      </c>
      <c r="K227" s="5">
        <f t="shared" si="251"/>
        <v>8562</v>
      </c>
      <c r="L227" s="5">
        <f t="shared" si="251"/>
        <v>15916</v>
      </c>
      <c r="M227" s="5">
        <f t="shared" si="251"/>
        <v>15344</v>
      </c>
      <c r="N227" s="5">
        <f t="shared" si="251"/>
        <v>15262</v>
      </c>
      <c r="O227" s="5">
        <f t="shared" si="251"/>
        <v>116277</v>
      </c>
      <c r="P227" s="9">
        <f t="shared" si="251"/>
        <v>10777</v>
      </c>
      <c r="Q227" s="9">
        <f t="shared" si="251"/>
        <v>6330</v>
      </c>
      <c r="R227" s="9">
        <f t="shared" si="251"/>
        <v>12490</v>
      </c>
      <c r="S227" s="14">
        <f t="shared" si="247"/>
        <v>130108</v>
      </c>
    </row>
    <row r="228" spans="1:19" ht="13.7" customHeight="1" x14ac:dyDescent="0.15">
      <c r="A228" s="31"/>
      <c r="B228" s="19" t="s">
        <v>66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f>SUM(C228:N228)</f>
        <v>0</v>
      </c>
      <c r="P228" s="6">
        <v>0</v>
      </c>
      <c r="Q228" s="6">
        <v>0</v>
      </c>
      <c r="R228" s="6">
        <v>0</v>
      </c>
      <c r="S228" s="16">
        <f t="shared" si="247"/>
        <v>0</v>
      </c>
    </row>
    <row r="229" spans="1:19" ht="13.7" customHeight="1" x14ac:dyDescent="0.15">
      <c r="A229" s="31"/>
      <c r="B229" s="24" t="s">
        <v>65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f>SUM(C229:N229)</f>
        <v>0</v>
      </c>
      <c r="P229" s="8">
        <v>0</v>
      </c>
      <c r="Q229" s="8">
        <v>0</v>
      </c>
      <c r="R229" s="8">
        <v>0</v>
      </c>
      <c r="S229" s="13">
        <f t="shared" si="247"/>
        <v>0</v>
      </c>
    </row>
    <row r="230" spans="1:19" ht="13.7" customHeight="1" x14ac:dyDescent="0.15">
      <c r="A230" s="32"/>
      <c r="B230" s="20" t="s">
        <v>60</v>
      </c>
      <c r="C230" s="9">
        <f t="shared" ref="C230:R230" si="252">SUM(C228:C229)</f>
        <v>0</v>
      </c>
      <c r="D230" s="9">
        <f t="shared" si="252"/>
        <v>0</v>
      </c>
      <c r="E230" s="9">
        <f t="shared" si="252"/>
        <v>0</v>
      </c>
      <c r="F230" s="5">
        <f t="shared" si="252"/>
        <v>0</v>
      </c>
      <c r="G230" s="5">
        <f t="shared" si="252"/>
        <v>0</v>
      </c>
      <c r="H230" s="5">
        <f t="shared" si="252"/>
        <v>0</v>
      </c>
      <c r="I230" s="5">
        <f t="shared" si="252"/>
        <v>0</v>
      </c>
      <c r="J230" s="5">
        <f t="shared" si="252"/>
        <v>0</v>
      </c>
      <c r="K230" s="5">
        <f t="shared" si="252"/>
        <v>0</v>
      </c>
      <c r="L230" s="5">
        <f t="shared" si="252"/>
        <v>0</v>
      </c>
      <c r="M230" s="5">
        <f t="shared" si="252"/>
        <v>0</v>
      </c>
      <c r="N230" s="5">
        <f t="shared" si="252"/>
        <v>0</v>
      </c>
      <c r="O230" s="9">
        <f t="shared" si="252"/>
        <v>0</v>
      </c>
      <c r="P230" s="9">
        <f t="shared" si="252"/>
        <v>0</v>
      </c>
      <c r="Q230" s="9">
        <f t="shared" si="252"/>
        <v>0</v>
      </c>
      <c r="R230" s="9">
        <f t="shared" si="252"/>
        <v>0</v>
      </c>
      <c r="S230" s="14">
        <f t="shared" si="247"/>
        <v>0</v>
      </c>
    </row>
    <row r="231" spans="1:19" ht="13.7" customHeight="1" x14ac:dyDescent="0.15">
      <c r="A231" s="33" t="s">
        <v>46</v>
      </c>
      <c r="B231" s="19" t="s">
        <v>67</v>
      </c>
      <c r="C231" s="6">
        <v>7107</v>
      </c>
      <c r="D231" s="6">
        <v>3125</v>
      </c>
      <c r="E231" s="6">
        <v>12200</v>
      </c>
      <c r="F231" s="6">
        <v>13655</v>
      </c>
      <c r="G231" s="6">
        <v>12340</v>
      </c>
      <c r="H231" s="6">
        <v>7415</v>
      </c>
      <c r="I231" s="6">
        <v>15966</v>
      </c>
      <c r="J231" s="6">
        <v>17703</v>
      </c>
      <c r="K231" s="6">
        <v>8120</v>
      </c>
      <c r="L231" s="6">
        <v>14268</v>
      </c>
      <c r="M231" s="6">
        <v>23894</v>
      </c>
      <c r="N231" s="6">
        <v>31045</v>
      </c>
      <c r="O231" s="6">
        <f>SUM(C231:N231)</f>
        <v>166838</v>
      </c>
      <c r="P231" s="6">
        <v>20743</v>
      </c>
      <c r="Q231" s="6">
        <v>9670</v>
      </c>
      <c r="R231" s="6">
        <v>20633</v>
      </c>
      <c r="S231" s="16">
        <f t="shared" si="247"/>
        <v>195452</v>
      </c>
    </row>
    <row r="232" spans="1:19" ht="13.7" customHeight="1" x14ac:dyDescent="0.15">
      <c r="A232" s="34"/>
      <c r="B232" s="24" t="s">
        <v>68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f>SUM(C232:N232)</f>
        <v>0</v>
      </c>
      <c r="P232" s="8">
        <v>0</v>
      </c>
      <c r="Q232" s="8">
        <v>0</v>
      </c>
      <c r="R232" s="8">
        <v>0</v>
      </c>
      <c r="S232" s="13">
        <f t="shared" si="247"/>
        <v>0</v>
      </c>
    </row>
    <row r="233" spans="1:19" ht="13.7" customHeight="1" x14ac:dyDescent="0.15">
      <c r="A233" s="34"/>
      <c r="B233" s="20" t="s">
        <v>60</v>
      </c>
      <c r="C233" s="9">
        <f t="shared" ref="C233:R233" si="253">SUM(C231:C232)</f>
        <v>7107</v>
      </c>
      <c r="D233" s="9">
        <f t="shared" si="253"/>
        <v>3125</v>
      </c>
      <c r="E233" s="9">
        <f t="shared" si="253"/>
        <v>12200</v>
      </c>
      <c r="F233" s="5">
        <f t="shared" si="253"/>
        <v>13655</v>
      </c>
      <c r="G233" s="5">
        <f t="shared" si="253"/>
        <v>12340</v>
      </c>
      <c r="H233" s="5">
        <f t="shared" si="253"/>
        <v>7415</v>
      </c>
      <c r="I233" s="5">
        <f t="shared" si="253"/>
        <v>15966</v>
      </c>
      <c r="J233" s="5">
        <f t="shared" si="253"/>
        <v>17703</v>
      </c>
      <c r="K233" s="5">
        <f t="shared" si="253"/>
        <v>8120</v>
      </c>
      <c r="L233" s="5">
        <f t="shared" si="253"/>
        <v>14268</v>
      </c>
      <c r="M233" s="5">
        <f t="shared" si="253"/>
        <v>23894</v>
      </c>
      <c r="N233" s="5">
        <f t="shared" si="253"/>
        <v>31045</v>
      </c>
      <c r="O233" s="5">
        <f t="shared" si="253"/>
        <v>166838</v>
      </c>
      <c r="P233" s="9">
        <f t="shared" si="253"/>
        <v>20743</v>
      </c>
      <c r="Q233" s="9">
        <f t="shared" si="253"/>
        <v>9670</v>
      </c>
      <c r="R233" s="9">
        <f t="shared" si="253"/>
        <v>20633</v>
      </c>
      <c r="S233" s="14">
        <f t="shared" si="247"/>
        <v>195452</v>
      </c>
    </row>
    <row r="234" spans="1:19" ht="13.7" customHeight="1" x14ac:dyDescent="0.15">
      <c r="A234" s="34"/>
      <c r="B234" s="19" t="s">
        <v>66</v>
      </c>
      <c r="C234" s="6">
        <v>1239</v>
      </c>
      <c r="D234" s="6">
        <v>0</v>
      </c>
      <c r="E234" s="6">
        <v>0</v>
      </c>
      <c r="F234" s="6">
        <v>293</v>
      </c>
      <c r="G234" s="6">
        <v>349</v>
      </c>
      <c r="H234" s="6">
        <v>0</v>
      </c>
      <c r="I234" s="6">
        <v>419</v>
      </c>
      <c r="J234" s="6">
        <v>1000</v>
      </c>
      <c r="K234" s="6">
        <v>0</v>
      </c>
      <c r="L234" s="6">
        <v>0</v>
      </c>
      <c r="M234" s="6">
        <v>0</v>
      </c>
      <c r="N234" s="6">
        <v>227</v>
      </c>
      <c r="O234" s="6">
        <f>SUM(C234:N234)</f>
        <v>3527</v>
      </c>
      <c r="P234" s="6">
        <v>96</v>
      </c>
      <c r="Q234" s="6">
        <v>0</v>
      </c>
      <c r="R234" s="6">
        <v>0</v>
      </c>
      <c r="S234" s="16">
        <f t="shared" si="247"/>
        <v>2384</v>
      </c>
    </row>
    <row r="235" spans="1:19" ht="13.7" customHeight="1" x14ac:dyDescent="0.15">
      <c r="A235" s="34"/>
      <c r="B235" s="24" t="s">
        <v>65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f>SUM(C235:N235)</f>
        <v>0</v>
      </c>
      <c r="P235" s="8">
        <v>0</v>
      </c>
      <c r="Q235" s="8">
        <v>0</v>
      </c>
      <c r="R235" s="8">
        <v>0</v>
      </c>
      <c r="S235" s="13">
        <f t="shared" si="247"/>
        <v>0</v>
      </c>
    </row>
    <row r="236" spans="1:19" ht="13.7" customHeight="1" thickBot="1" x14ac:dyDescent="0.2">
      <c r="A236" s="35"/>
      <c r="B236" s="21" t="s">
        <v>60</v>
      </c>
      <c r="C236" s="10">
        <f>SUM(C234:C235)</f>
        <v>1239</v>
      </c>
      <c r="D236" s="10">
        <f>SUM(D234:D235)</f>
        <v>0</v>
      </c>
      <c r="E236" s="10">
        <f>SUM(E234:E235)</f>
        <v>0</v>
      </c>
      <c r="F236" s="10">
        <f t="shared" ref="F236" si="254">SUM(F234,F235)</f>
        <v>293</v>
      </c>
      <c r="G236" s="10">
        <f t="shared" ref="G236" si="255">SUM(G234,G235)</f>
        <v>349</v>
      </c>
      <c r="H236" s="10">
        <f t="shared" ref="H236" si="256">SUM(H234,H235)</f>
        <v>0</v>
      </c>
      <c r="I236" s="10">
        <f t="shared" ref="I236" si="257">SUM(I234,I235)</f>
        <v>419</v>
      </c>
      <c r="J236" s="10">
        <f t="shared" ref="J236" si="258">SUM(J234,J235)</f>
        <v>1000</v>
      </c>
      <c r="K236" s="10">
        <f t="shared" ref="K236" si="259">SUM(K234,K235)</f>
        <v>0</v>
      </c>
      <c r="L236" s="10">
        <f t="shared" ref="L236" si="260">SUM(L234,L235)</f>
        <v>0</v>
      </c>
      <c r="M236" s="10">
        <f t="shared" ref="M236" si="261">SUM(M234,M235)</f>
        <v>0</v>
      </c>
      <c r="N236" s="10">
        <f t="shared" ref="N236" si="262">SUM(N234,N235)</f>
        <v>227</v>
      </c>
      <c r="O236" s="10">
        <f>SUM(O234:O235)</f>
        <v>3527</v>
      </c>
      <c r="P236" s="10">
        <f>SUM(P234:P235)</f>
        <v>96</v>
      </c>
      <c r="Q236" s="10">
        <f>SUM(Q234:Q235)</f>
        <v>0</v>
      </c>
      <c r="R236" s="10">
        <f>SUM(R234:R235)</f>
        <v>0</v>
      </c>
      <c r="S236" s="18">
        <f t="shared" si="247"/>
        <v>2384</v>
      </c>
    </row>
    <row r="237" spans="1:19" ht="13.7" customHeight="1" x14ac:dyDescent="0.15">
      <c r="A237" s="48" t="str">
        <f>A1</f>
        <v>管内空港の利用概況集計表（令和3年1月～令和4年3月）</v>
      </c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ht="13.7" customHeight="1" x14ac:dyDescent="0.1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ht="13.7" customHeight="1" thickBot="1" x14ac:dyDescent="0.2">
      <c r="A239" s="47" t="s">
        <v>52</v>
      </c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</row>
    <row r="240" spans="1:19" ht="13.7" customHeight="1" thickBot="1" x14ac:dyDescent="0.2">
      <c r="A240" s="40" t="s">
        <v>0</v>
      </c>
      <c r="B240" s="40" t="s">
        <v>1</v>
      </c>
      <c r="C240" s="62" t="s">
        <v>59</v>
      </c>
      <c r="D240" s="63"/>
      <c r="E240" s="64"/>
      <c r="F240" s="62" t="s">
        <v>58</v>
      </c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4"/>
      <c r="S240" s="40" t="s">
        <v>54</v>
      </c>
    </row>
    <row r="241" spans="1:19" ht="13.7" customHeight="1" thickBot="1" x14ac:dyDescent="0.2">
      <c r="A241" s="39"/>
      <c r="B241" s="39"/>
      <c r="C241" s="23" t="s">
        <v>51</v>
      </c>
      <c r="D241" s="23" t="s">
        <v>2</v>
      </c>
      <c r="E241" s="23" t="s">
        <v>3</v>
      </c>
      <c r="F241" s="22" t="s">
        <v>4</v>
      </c>
      <c r="G241" s="22" t="s">
        <v>5</v>
      </c>
      <c r="H241" s="22" t="s">
        <v>6</v>
      </c>
      <c r="I241" s="22" t="s">
        <v>7</v>
      </c>
      <c r="J241" s="22" t="s">
        <v>8</v>
      </c>
      <c r="K241" s="22" t="s">
        <v>9</v>
      </c>
      <c r="L241" s="22" t="s">
        <v>10</v>
      </c>
      <c r="M241" s="22" t="s">
        <v>11</v>
      </c>
      <c r="N241" s="23" t="s">
        <v>12</v>
      </c>
      <c r="O241" s="23" t="s">
        <v>56</v>
      </c>
      <c r="P241" s="23" t="s">
        <v>51</v>
      </c>
      <c r="Q241" s="23" t="s">
        <v>2</v>
      </c>
      <c r="R241" s="23" t="s">
        <v>3</v>
      </c>
      <c r="S241" s="39"/>
    </row>
    <row r="242" spans="1:19" ht="13.7" customHeight="1" x14ac:dyDescent="0.15">
      <c r="A242" s="27" t="s">
        <v>47</v>
      </c>
      <c r="B242" s="19" t="s">
        <v>67</v>
      </c>
      <c r="C242" s="6">
        <v>3902</v>
      </c>
      <c r="D242" s="6">
        <v>4196</v>
      </c>
      <c r="E242" s="6">
        <v>5897</v>
      </c>
      <c r="F242" s="6">
        <v>5433</v>
      </c>
      <c r="G242" s="6">
        <v>3905</v>
      </c>
      <c r="H242" s="6">
        <v>4721</v>
      </c>
      <c r="I242" s="6">
        <v>5709</v>
      </c>
      <c r="J242" s="6">
        <v>6458</v>
      </c>
      <c r="K242" s="6">
        <v>4911</v>
      </c>
      <c r="L242" s="6">
        <v>6862</v>
      </c>
      <c r="M242" s="6">
        <v>7813</v>
      </c>
      <c r="N242" s="6">
        <v>8612</v>
      </c>
      <c r="O242" s="11">
        <f>SUM(C242:N242)</f>
        <v>68419</v>
      </c>
      <c r="P242" s="6">
        <v>6133</v>
      </c>
      <c r="Q242" s="6">
        <v>4596</v>
      </c>
      <c r="R242" s="6">
        <v>7260</v>
      </c>
      <c r="S242" s="12">
        <f t="shared" ref="S242:S259" si="263">SUM(F242:N242,P242:R242)</f>
        <v>72413</v>
      </c>
    </row>
    <row r="243" spans="1:19" ht="13.7" customHeight="1" x14ac:dyDescent="0.15">
      <c r="A243" s="28"/>
      <c r="B243" s="24" t="s">
        <v>68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f>SUM(C243:N243)</f>
        <v>0</v>
      </c>
      <c r="P243" s="8">
        <v>0</v>
      </c>
      <c r="Q243" s="8">
        <v>0</v>
      </c>
      <c r="R243" s="8">
        <v>0</v>
      </c>
      <c r="S243" s="13">
        <f t="shared" si="263"/>
        <v>0</v>
      </c>
    </row>
    <row r="244" spans="1:19" ht="13.7" customHeight="1" x14ac:dyDescent="0.15">
      <c r="A244" s="28"/>
      <c r="B244" s="20" t="s">
        <v>60</v>
      </c>
      <c r="C244" s="9">
        <f t="shared" ref="C244:R244" si="264">SUM(C242:C243)</f>
        <v>3902</v>
      </c>
      <c r="D244" s="9">
        <f t="shared" si="264"/>
        <v>4196</v>
      </c>
      <c r="E244" s="9">
        <f t="shared" si="264"/>
        <v>5897</v>
      </c>
      <c r="F244" s="5">
        <f t="shared" si="264"/>
        <v>5433</v>
      </c>
      <c r="G244" s="5">
        <f t="shared" si="264"/>
        <v>3905</v>
      </c>
      <c r="H244" s="5">
        <f t="shared" si="264"/>
        <v>4721</v>
      </c>
      <c r="I244" s="5">
        <f t="shared" si="264"/>
        <v>5709</v>
      </c>
      <c r="J244" s="5">
        <f t="shared" si="264"/>
        <v>6458</v>
      </c>
      <c r="K244" s="5">
        <f t="shared" si="264"/>
        <v>4911</v>
      </c>
      <c r="L244" s="5">
        <f t="shared" si="264"/>
        <v>6862</v>
      </c>
      <c r="M244" s="5">
        <f t="shared" si="264"/>
        <v>7813</v>
      </c>
      <c r="N244" s="5">
        <f t="shared" si="264"/>
        <v>8612</v>
      </c>
      <c r="O244" s="5">
        <f t="shared" si="264"/>
        <v>68419</v>
      </c>
      <c r="P244" s="9">
        <f t="shared" si="264"/>
        <v>6133</v>
      </c>
      <c r="Q244" s="9">
        <f t="shared" si="264"/>
        <v>4596</v>
      </c>
      <c r="R244" s="9">
        <f t="shared" si="264"/>
        <v>7260</v>
      </c>
      <c r="S244" s="14">
        <f t="shared" si="263"/>
        <v>72413</v>
      </c>
    </row>
    <row r="245" spans="1:19" ht="13.7" customHeight="1" x14ac:dyDescent="0.15">
      <c r="A245" s="28"/>
      <c r="B245" s="19" t="s">
        <v>66</v>
      </c>
      <c r="C245" s="6">
        <v>2865</v>
      </c>
      <c r="D245" s="6">
        <v>2636</v>
      </c>
      <c r="E245" s="6">
        <v>2960</v>
      </c>
      <c r="F245" s="6">
        <v>2846</v>
      </c>
      <c r="G245" s="6">
        <v>3151</v>
      </c>
      <c r="H245" s="6">
        <v>2721</v>
      </c>
      <c r="I245" s="6">
        <v>2898</v>
      </c>
      <c r="J245" s="6">
        <v>3109</v>
      </c>
      <c r="K245" s="6">
        <v>3138</v>
      </c>
      <c r="L245" s="6">
        <v>2798</v>
      </c>
      <c r="M245" s="6">
        <v>2697</v>
      </c>
      <c r="N245" s="6">
        <v>3807</v>
      </c>
      <c r="O245" s="6">
        <f>SUM(C245:N245)</f>
        <v>35626</v>
      </c>
      <c r="P245" s="6">
        <v>2464</v>
      </c>
      <c r="Q245" s="6">
        <v>2560</v>
      </c>
      <c r="R245" s="6">
        <v>2828</v>
      </c>
      <c r="S245" s="16">
        <f t="shared" si="263"/>
        <v>35017</v>
      </c>
    </row>
    <row r="246" spans="1:19" ht="13.7" customHeight="1" x14ac:dyDescent="0.15">
      <c r="A246" s="28"/>
      <c r="B246" s="24" t="s">
        <v>65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f>SUM(C246:N246)</f>
        <v>0</v>
      </c>
      <c r="P246" s="8">
        <v>0</v>
      </c>
      <c r="Q246" s="8">
        <v>0</v>
      </c>
      <c r="R246" s="8">
        <v>0</v>
      </c>
      <c r="S246" s="13">
        <f t="shared" si="263"/>
        <v>0</v>
      </c>
    </row>
    <row r="247" spans="1:19" ht="13.7" customHeight="1" x14ac:dyDescent="0.15">
      <c r="A247" s="29"/>
      <c r="B247" s="25" t="s">
        <v>60</v>
      </c>
      <c r="C247" s="9">
        <f t="shared" ref="C247:R247" si="265">SUM(C245:C246)</f>
        <v>2865</v>
      </c>
      <c r="D247" s="9">
        <f t="shared" si="265"/>
        <v>2636</v>
      </c>
      <c r="E247" s="9">
        <f t="shared" si="265"/>
        <v>2960</v>
      </c>
      <c r="F247" s="5">
        <f t="shared" si="265"/>
        <v>2846</v>
      </c>
      <c r="G247" s="5">
        <f t="shared" si="265"/>
        <v>3151</v>
      </c>
      <c r="H247" s="5">
        <f t="shared" si="265"/>
        <v>2721</v>
      </c>
      <c r="I247" s="5">
        <f t="shared" si="265"/>
        <v>2898</v>
      </c>
      <c r="J247" s="5">
        <f t="shared" si="265"/>
        <v>3109</v>
      </c>
      <c r="K247" s="5">
        <f t="shared" si="265"/>
        <v>3138</v>
      </c>
      <c r="L247" s="5">
        <f t="shared" si="265"/>
        <v>2798</v>
      </c>
      <c r="M247" s="5">
        <f t="shared" si="265"/>
        <v>2697</v>
      </c>
      <c r="N247" s="5">
        <f t="shared" si="265"/>
        <v>3807</v>
      </c>
      <c r="O247" s="9">
        <f t="shared" si="265"/>
        <v>35626</v>
      </c>
      <c r="P247" s="9">
        <f t="shared" si="265"/>
        <v>2464</v>
      </c>
      <c r="Q247" s="9">
        <f t="shared" si="265"/>
        <v>2560</v>
      </c>
      <c r="R247" s="9">
        <f t="shared" si="265"/>
        <v>2828</v>
      </c>
      <c r="S247" s="14">
        <f t="shared" si="263"/>
        <v>35017</v>
      </c>
    </row>
    <row r="248" spans="1:19" ht="13.7" customHeight="1" x14ac:dyDescent="0.15">
      <c r="A248" s="30" t="s">
        <v>48</v>
      </c>
      <c r="B248" s="26" t="s">
        <v>67</v>
      </c>
      <c r="C248" s="6">
        <v>11997</v>
      </c>
      <c r="D248" s="6">
        <v>46</v>
      </c>
      <c r="E248" s="6">
        <v>28021</v>
      </c>
      <c r="F248" s="6">
        <v>21685</v>
      </c>
      <c r="G248" s="6">
        <v>13257</v>
      </c>
      <c r="H248" s="6">
        <v>8653</v>
      </c>
      <c r="I248" s="6">
        <v>18653</v>
      </c>
      <c r="J248" s="6">
        <v>27852</v>
      </c>
      <c r="K248" s="6">
        <v>13513</v>
      </c>
      <c r="L248" s="6">
        <v>23035</v>
      </c>
      <c r="M248" s="6">
        <v>45645</v>
      </c>
      <c r="N248" s="6">
        <v>45378</v>
      </c>
      <c r="O248" s="6">
        <f>SUM(C248:N248)</f>
        <v>257735</v>
      </c>
      <c r="P248" s="6">
        <v>26990</v>
      </c>
      <c r="Q248" s="6">
        <v>10337</v>
      </c>
      <c r="R248" s="6">
        <v>24797</v>
      </c>
      <c r="S248" s="16">
        <f t="shared" si="263"/>
        <v>279795</v>
      </c>
    </row>
    <row r="249" spans="1:19" ht="13.7" customHeight="1" x14ac:dyDescent="0.15">
      <c r="A249" s="31"/>
      <c r="B249" s="24" t="s">
        <v>68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f>SUM(C249:N249)</f>
        <v>0</v>
      </c>
      <c r="P249" s="8">
        <v>0</v>
      </c>
      <c r="Q249" s="8">
        <v>0</v>
      </c>
      <c r="R249" s="8">
        <v>0</v>
      </c>
      <c r="S249" s="13">
        <f t="shared" si="263"/>
        <v>0</v>
      </c>
    </row>
    <row r="250" spans="1:19" ht="13.7" customHeight="1" x14ac:dyDescent="0.15">
      <c r="A250" s="31"/>
      <c r="B250" s="20" t="s">
        <v>60</v>
      </c>
      <c r="C250" s="9">
        <f t="shared" ref="C250:R250" si="266">SUM(C248:C249)</f>
        <v>11997</v>
      </c>
      <c r="D250" s="9">
        <f t="shared" si="266"/>
        <v>46</v>
      </c>
      <c r="E250" s="9">
        <f t="shared" si="266"/>
        <v>28021</v>
      </c>
      <c r="F250" s="5">
        <f t="shared" si="266"/>
        <v>21685</v>
      </c>
      <c r="G250" s="5">
        <f t="shared" si="266"/>
        <v>13257</v>
      </c>
      <c r="H250" s="5">
        <f t="shared" si="266"/>
        <v>8653</v>
      </c>
      <c r="I250" s="5">
        <f t="shared" si="266"/>
        <v>18653</v>
      </c>
      <c r="J250" s="5">
        <f t="shared" si="266"/>
        <v>27852</v>
      </c>
      <c r="K250" s="5">
        <f t="shared" si="266"/>
        <v>13513</v>
      </c>
      <c r="L250" s="5">
        <f t="shared" si="266"/>
        <v>23035</v>
      </c>
      <c r="M250" s="5">
        <f t="shared" si="266"/>
        <v>45645</v>
      </c>
      <c r="N250" s="5">
        <f t="shared" si="266"/>
        <v>45378</v>
      </c>
      <c r="O250" s="9">
        <f t="shared" si="266"/>
        <v>257735</v>
      </c>
      <c r="P250" s="9">
        <f t="shared" si="266"/>
        <v>26990</v>
      </c>
      <c r="Q250" s="9">
        <f t="shared" si="266"/>
        <v>10337</v>
      </c>
      <c r="R250" s="9">
        <f t="shared" si="266"/>
        <v>24797</v>
      </c>
      <c r="S250" s="14">
        <f t="shared" si="263"/>
        <v>279795</v>
      </c>
    </row>
    <row r="251" spans="1:19" ht="13.7" customHeight="1" x14ac:dyDescent="0.15">
      <c r="A251" s="31"/>
      <c r="B251" s="19" t="s">
        <v>66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f>SUM(C251:N251)</f>
        <v>0</v>
      </c>
      <c r="P251" s="6">
        <v>0</v>
      </c>
      <c r="Q251" s="6">
        <v>0</v>
      </c>
      <c r="R251" s="6">
        <v>0</v>
      </c>
      <c r="S251" s="16">
        <f t="shared" si="263"/>
        <v>0</v>
      </c>
    </row>
    <row r="252" spans="1:19" ht="13.7" customHeight="1" x14ac:dyDescent="0.15">
      <c r="A252" s="31"/>
      <c r="B252" s="24" t="s">
        <v>65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f>SUM(C252:N252)</f>
        <v>0</v>
      </c>
      <c r="P252" s="8">
        <v>0</v>
      </c>
      <c r="Q252" s="8">
        <v>0</v>
      </c>
      <c r="R252" s="8">
        <v>0</v>
      </c>
      <c r="S252" s="13">
        <f t="shared" si="263"/>
        <v>0</v>
      </c>
    </row>
    <row r="253" spans="1:19" ht="13.7" customHeight="1" thickBot="1" x14ac:dyDescent="0.2">
      <c r="A253" s="39"/>
      <c r="B253" s="21" t="s">
        <v>60</v>
      </c>
      <c r="C253" s="9">
        <f t="shared" ref="C253:R253" si="267">SUM(C251:C252)</f>
        <v>0</v>
      </c>
      <c r="D253" s="9">
        <f t="shared" si="267"/>
        <v>0</v>
      </c>
      <c r="E253" s="9">
        <f t="shared" si="267"/>
        <v>0</v>
      </c>
      <c r="F253" s="9">
        <f t="shared" si="267"/>
        <v>0</v>
      </c>
      <c r="G253" s="9">
        <f t="shared" si="267"/>
        <v>0</v>
      </c>
      <c r="H253" s="9">
        <f t="shared" si="267"/>
        <v>0</v>
      </c>
      <c r="I253" s="9">
        <f t="shared" si="267"/>
        <v>0</v>
      </c>
      <c r="J253" s="9">
        <f t="shared" si="267"/>
        <v>0</v>
      </c>
      <c r="K253" s="9">
        <f t="shared" si="267"/>
        <v>0</v>
      </c>
      <c r="L253" s="9">
        <f t="shared" si="267"/>
        <v>0</v>
      </c>
      <c r="M253" s="9">
        <f t="shared" si="267"/>
        <v>0</v>
      </c>
      <c r="N253" s="9">
        <f t="shared" si="267"/>
        <v>0</v>
      </c>
      <c r="O253" s="5">
        <f t="shared" si="267"/>
        <v>0</v>
      </c>
      <c r="P253" s="9">
        <f t="shared" si="267"/>
        <v>0</v>
      </c>
      <c r="Q253" s="9">
        <f t="shared" si="267"/>
        <v>0</v>
      </c>
      <c r="R253" s="9">
        <f t="shared" si="267"/>
        <v>0</v>
      </c>
      <c r="S253" s="18">
        <f t="shared" si="263"/>
        <v>0</v>
      </c>
    </row>
    <row r="254" spans="1:19" ht="13.7" customHeight="1" x14ac:dyDescent="0.15">
      <c r="A254" s="36" t="s">
        <v>53</v>
      </c>
      <c r="B254" s="19" t="s">
        <v>67</v>
      </c>
      <c r="C254" s="11">
        <f t="shared" ref="C254:N254" si="268">SUM(C6,C95,C160,)</f>
        <v>2055006</v>
      </c>
      <c r="D254" s="11">
        <f t="shared" si="268"/>
        <v>1888207</v>
      </c>
      <c r="E254" s="11">
        <f t="shared" si="268"/>
        <v>3591538</v>
      </c>
      <c r="F254" s="11">
        <f t="shared" si="268"/>
        <v>3076675</v>
      </c>
      <c r="G254" s="11">
        <f t="shared" si="268"/>
        <v>2471723</v>
      </c>
      <c r="H254" s="11">
        <f t="shared" si="268"/>
        <v>2438975</v>
      </c>
      <c r="I254" s="11">
        <f t="shared" si="268"/>
        <v>3863248</v>
      </c>
      <c r="J254" s="11">
        <f t="shared" si="268"/>
        <v>4186669</v>
      </c>
      <c r="K254" s="11">
        <f t="shared" si="268"/>
        <v>3252982</v>
      </c>
      <c r="L254" s="11">
        <f t="shared" si="268"/>
        <v>4743915</v>
      </c>
      <c r="M254" s="11">
        <f t="shared" si="268"/>
        <v>5757159</v>
      </c>
      <c r="N254" s="11">
        <f t="shared" si="268"/>
        <v>6329564</v>
      </c>
      <c r="O254" s="11">
        <f>SUM(C254:N254)</f>
        <v>43655661</v>
      </c>
      <c r="P254" s="11">
        <f>SUM(P6,P95,P160,)</f>
        <v>4713332</v>
      </c>
      <c r="Q254" s="11">
        <f>SUM(Q6,Q95,Q160,)</f>
        <v>2953209</v>
      </c>
      <c r="R254" s="11">
        <f>SUM(R6,R95,R160,)</f>
        <v>5457003</v>
      </c>
      <c r="S254" s="12">
        <f t="shared" si="263"/>
        <v>49244454</v>
      </c>
    </row>
    <row r="255" spans="1:19" ht="13.7" customHeight="1" x14ac:dyDescent="0.15">
      <c r="A255" s="37"/>
      <c r="B255" s="24" t="s">
        <v>68</v>
      </c>
      <c r="C255" s="8">
        <f t="shared" ref="C255:N255" si="269">SUM(C7,C96,C161)</f>
        <v>160351</v>
      </c>
      <c r="D255" s="8">
        <f t="shared" si="269"/>
        <v>91138</v>
      </c>
      <c r="E255" s="8">
        <f t="shared" si="269"/>
        <v>127643</v>
      </c>
      <c r="F255" s="8">
        <f t="shared" si="269"/>
        <v>142663</v>
      </c>
      <c r="G255" s="8">
        <f t="shared" si="269"/>
        <v>134232</v>
      </c>
      <c r="H255" s="8">
        <f t="shared" si="269"/>
        <v>162649</v>
      </c>
      <c r="I255" s="8">
        <f t="shared" si="269"/>
        <v>235816</v>
      </c>
      <c r="J255" s="8">
        <f t="shared" si="269"/>
        <v>266602</v>
      </c>
      <c r="K255" s="8">
        <f t="shared" si="269"/>
        <v>195933</v>
      </c>
      <c r="L255" s="8">
        <f t="shared" si="269"/>
        <v>195076</v>
      </c>
      <c r="M255" s="8">
        <f t="shared" si="269"/>
        <v>218157</v>
      </c>
      <c r="N255" s="8">
        <f t="shared" si="269"/>
        <v>287223</v>
      </c>
      <c r="O255" s="8">
        <f>SUM(C255:N255)</f>
        <v>2217483</v>
      </c>
      <c r="P255" s="8">
        <f>SUM(P7,P96,P161)</f>
        <v>246633</v>
      </c>
      <c r="Q255" s="8">
        <f>SUM(Q7,Q96,Q161)</f>
        <v>193709</v>
      </c>
      <c r="R255" s="8">
        <f>SUM(R7,R96,R161)</f>
        <v>355167</v>
      </c>
      <c r="S255" s="13">
        <f t="shared" si="263"/>
        <v>2633860</v>
      </c>
    </row>
    <row r="256" spans="1:19" ht="13.7" customHeight="1" x14ac:dyDescent="0.15">
      <c r="A256" s="37"/>
      <c r="B256" s="20" t="s">
        <v>60</v>
      </c>
      <c r="C256" s="9">
        <f t="shared" ref="C256:R256" si="270">SUM(C254:C255)</f>
        <v>2215357</v>
      </c>
      <c r="D256" s="9">
        <f t="shared" si="270"/>
        <v>1979345</v>
      </c>
      <c r="E256" s="9">
        <f t="shared" si="270"/>
        <v>3719181</v>
      </c>
      <c r="F256" s="9">
        <f t="shared" si="270"/>
        <v>3219338</v>
      </c>
      <c r="G256" s="9">
        <f t="shared" si="270"/>
        <v>2605955</v>
      </c>
      <c r="H256" s="9">
        <f t="shared" si="270"/>
        <v>2601624</v>
      </c>
      <c r="I256" s="9">
        <f t="shared" si="270"/>
        <v>4099064</v>
      </c>
      <c r="J256" s="9">
        <f t="shared" si="270"/>
        <v>4453271</v>
      </c>
      <c r="K256" s="9">
        <f t="shared" si="270"/>
        <v>3448915</v>
      </c>
      <c r="L256" s="9">
        <f t="shared" si="270"/>
        <v>4938991</v>
      </c>
      <c r="M256" s="9">
        <f t="shared" si="270"/>
        <v>5975316</v>
      </c>
      <c r="N256" s="9">
        <f t="shared" si="270"/>
        <v>6616787</v>
      </c>
      <c r="O256" s="5">
        <f t="shared" si="270"/>
        <v>45873144</v>
      </c>
      <c r="P256" s="9">
        <f t="shared" si="270"/>
        <v>4959965</v>
      </c>
      <c r="Q256" s="9">
        <f t="shared" si="270"/>
        <v>3146918</v>
      </c>
      <c r="R256" s="9">
        <f t="shared" si="270"/>
        <v>5812170</v>
      </c>
      <c r="S256" s="14">
        <f t="shared" si="263"/>
        <v>51878314</v>
      </c>
    </row>
    <row r="257" spans="1:19" ht="13.7" customHeight="1" x14ac:dyDescent="0.15">
      <c r="A257" s="37"/>
      <c r="B257" s="19" t="s">
        <v>66</v>
      </c>
      <c r="C257" s="6">
        <f t="shared" ref="C257:N257" si="271">SUM(C9,C98,C163)</f>
        <v>38435071</v>
      </c>
      <c r="D257" s="6">
        <f t="shared" si="271"/>
        <v>33913738</v>
      </c>
      <c r="E257" s="6">
        <f t="shared" si="271"/>
        <v>43323107</v>
      </c>
      <c r="F257" s="6">
        <f t="shared" si="271"/>
        <v>40182229</v>
      </c>
      <c r="G257" s="6">
        <f t="shared" si="271"/>
        <v>35414314</v>
      </c>
      <c r="H257" s="6">
        <f t="shared" si="271"/>
        <v>38392838</v>
      </c>
      <c r="I257" s="6">
        <f t="shared" si="271"/>
        <v>46902203</v>
      </c>
      <c r="J257" s="6">
        <f t="shared" si="271"/>
        <v>41246366</v>
      </c>
      <c r="K257" s="6">
        <f t="shared" si="271"/>
        <v>41746590</v>
      </c>
      <c r="L257" s="6">
        <f t="shared" si="271"/>
        <v>44344405</v>
      </c>
      <c r="M257" s="6">
        <f t="shared" si="271"/>
        <v>45169782</v>
      </c>
      <c r="N257" s="6">
        <f t="shared" si="271"/>
        <v>60678035</v>
      </c>
      <c r="O257" s="6">
        <f>SUM(C257:N257)</f>
        <v>509748678</v>
      </c>
      <c r="P257" s="6">
        <f t="shared" ref="P257:R258" si="272">SUM(P9,P98,P163)</f>
        <v>39994813</v>
      </c>
      <c r="Q257" s="6">
        <f t="shared" si="272"/>
        <v>38106624</v>
      </c>
      <c r="R257" s="6">
        <f t="shared" si="272"/>
        <v>46736014</v>
      </c>
      <c r="S257" s="16">
        <f t="shared" si="263"/>
        <v>518914213</v>
      </c>
    </row>
    <row r="258" spans="1:19" ht="13.7" customHeight="1" x14ac:dyDescent="0.15">
      <c r="A258" s="37"/>
      <c r="B258" s="24" t="s">
        <v>65</v>
      </c>
      <c r="C258" s="8">
        <f t="shared" ref="C258:N258" si="273">SUM(C10,C99,C164)</f>
        <v>224795314</v>
      </c>
      <c r="D258" s="8">
        <f t="shared" si="273"/>
        <v>220475401</v>
      </c>
      <c r="E258" s="8">
        <f t="shared" si="273"/>
        <v>276497203</v>
      </c>
      <c r="F258" s="8">
        <f t="shared" si="273"/>
        <v>260556020</v>
      </c>
      <c r="G258" s="8">
        <f t="shared" si="273"/>
        <v>245601000</v>
      </c>
      <c r="H258" s="8">
        <f t="shared" si="273"/>
        <v>248056095</v>
      </c>
      <c r="I258" s="8">
        <f t="shared" si="273"/>
        <v>258349062</v>
      </c>
      <c r="J258" s="8">
        <f t="shared" si="273"/>
        <v>248704434</v>
      </c>
      <c r="K258" s="8">
        <f t="shared" si="273"/>
        <v>254711402</v>
      </c>
      <c r="L258" s="8">
        <f t="shared" si="273"/>
        <v>268209815</v>
      </c>
      <c r="M258" s="8">
        <f t="shared" si="273"/>
        <v>263113542</v>
      </c>
      <c r="N258" s="8">
        <f t="shared" si="273"/>
        <v>272387440</v>
      </c>
      <c r="O258" s="8">
        <f>SUM(C258:N258)</f>
        <v>3041456728</v>
      </c>
      <c r="P258" s="8">
        <f t="shared" si="272"/>
        <v>240990002</v>
      </c>
      <c r="Q258" s="8">
        <f t="shared" si="272"/>
        <v>226172667</v>
      </c>
      <c r="R258" s="8">
        <f t="shared" si="272"/>
        <v>254721691</v>
      </c>
      <c r="S258" s="13">
        <f t="shared" si="263"/>
        <v>3041573170</v>
      </c>
    </row>
    <row r="259" spans="1:19" ht="13.7" customHeight="1" thickBot="1" x14ac:dyDescent="0.2">
      <c r="A259" s="38"/>
      <c r="B259" s="21" t="s">
        <v>60</v>
      </c>
      <c r="C259" s="10">
        <f t="shared" ref="C259:R259" si="274">SUM(C257:C258)</f>
        <v>263230385</v>
      </c>
      <c r="D259" s="10">
        <f t="shared" si="274"/>
        <v>254389139</v>
      </c>
      <c r="E259" s="10">
        <f t="shared" si="274"/>
        <v>319820310</v>
      </c>
      <c r="F259" s="10">
        <f t="shared" si="274"/>
        <v>300738249</v>
      </c>
      <c r="G259" s="10">
        <f t="shared" si="274"/>
        <v>281015314</v>
      </c>
      <c r="H259" s="10">
        <f t="shared" si="274"/>
        <v>286448933</v>
      </c>
      <c r="I259" s="10">
        <f t="shared" si="274"/>
        <v>305251265</v>
      </c>
      <c r="J259" s="10">
        <f t="shared" si="274"/>
        <v>289950800</v>
      </c>
      <c r="K259" s="10">
        <f t="shared" si="274"/>
        <v>296457992</v>
      </c>
      <c r="L259" s="10">
        <f t="shared" si="274"/>
        <v>312554220</v>
      </c>
      <c r="M259" s="10">
        <f t="shared" si="274"/>
        <v>308283324</v>
      </c>
      <c r="N259" s="10">
        <f t="shared" si="274"/>
        <v>333065475</v>
      </c>
      <c r="O259" s="5">
        <f t="shared" si="274"/>
        <v>3551205406</v>
      </c>
      <c r="P259" s="10">
        <f t="shared" si="274"/>
        <v>280984815</v>
      </c>
      <c r="Q259" s="10">
        <f t="shared" si="274"/>
        <v>264279291</v>
      </c>
      <c r="R259" s="10">
        <f t="shared" si="274"/>
        <v>301457705</v>
      </c>
      <c r="S259" s="18">
        <f t="shared" si="263"/>
        <v>3560487383</v>
      </c>
    </row>
    <row r="260" spans="1:19" s="3" customFormat="1" x14ac:dyDescent="0.15">
      <c r="A260" s="3" t="s">
        <v>55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59" t="s">
        <v>61</v>
      </c>
      <c r="M260" s="59"/>
      <c r="N260" s="59"/>
      <c r="O260" s="59"/>
      <c r="P260" s="59"/>
      <c r="Q260" s="59"/>
      <c r="R260" s="59"/>
      <c r="S260" s="59"/>
    </row>
    <row r="261" spans="1:19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52" t="s">
        <v>62</v>
      </c>
      <c r="M261" s="52"/>
      <c r="N261" s="52"/>
      <c r="O261" s="52"/>
      <c r="P261" s="52"/>
      <c r="Q261" s="52"/>
      <c r="R261" s="52"/>
      <c r="S261" s="52"/>
    </row>
    <row r="262" spans="1:19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52" t="s">
        <v>69</v>
      </c>
      <c r="M262" s="52"/>
      <c r="N262" s="52"/>
      <c r="O262" s="52"/>
      <c r="P262" s="52"/>
      <c r="Q262" s="52"/>
      <c r="R262" s="52"/>
      <c r="S262" s="52"/>
    </row>
    <row r="263" spans="1:19" x14ac:dyDescent="0.15">
      <c r="L263" s="52" t="s">
        <v>63</v>
      </c>
      <c r="M263" s="52"/>
      <c r="N263" s="52"/>
      <c r="O263" s="52"/>
      <c r="P263" s="52"/>
      <c r="Q263" s="52"/>
      <c r="R263" s="52"/>
      <c r="S263" s="52"/>
    </row>
  </sheetData>
  <mergeCells count="78">
    <mergeCell ref="A1:S2"/>
    <mergeCell ref="A3:S3"/>
    <mergeCell ref="A4:A5"/>
    <mergeCell ref="B4:B5"/>
    <mergeCell ref="S4:S5"/>
    <mergeCell ref="A101:A106"/>
    <mergeCell ref="A107:A112"/>
    <mergeCell ref="A62:S62"/>
    <mergeCell ref="A60:S61"/>
    <mergeCell ref="F4:R4"/>
    <mergeCell ref="C4:E4"/>
    <mergeCell ref="A71:A76"/>
    <mergeCell ref="A77:A82"/>
    <mergeCell ref="A36:A41"/>
    <mergeCell ref="A42:A47"/>
    <mergeCell ref="A48:A53"/>
    <mergeCell ref="A54:A59"/>
    <mergeCell ref="A65:A70"/>
    <mergeCell ref="A63:A64"/>
    <mergeCell ref="C63:E63"/>
    <mergeCell ref="F63:R63"/>
    <mergeCell ref="L262:S262"/>
    <mergeCell ref="L261:S261"/>
    <mergeCell ref="L260:S260"/>
    <mergeCell ref="A83:A88"/>
    <mergeCell ref="A89:A94"/>
    <mergeCell ref="A95:A100"/>
    <mergeCell ref="F122:R122"/>
    <mergeCell ref="C122:E122"/>
    <mergeCell ref="C181:E181"/>
    <mergeCell ref="F181:R181"/>
    <mergeCell ref="F240:R240"/>
    <mergeCell ref="C240:E240"/>
    <mergeCell ref="A237:S238"/>
    <mergeCell ref="A239:S239"/>
    <mergeCell ref="B240:B241"/>
    <mergeCell ref="A181:A182"/>
    <mergeCell ref="L263:S263"/>
    <mergeCell ref="A6:A11"/>
    <mergeCell ref="A12:A17"/>
    <mergeCell ref="A18:A23"/>
    <mergeCell ref="A24:A29"/>
    <mergeCell ref="A30:A35"/>
    <mergeCell ref="A121:S121"/>
    <mergeCell ref="A119:S120"/>
    <mergeCell ref="A113:A118"/>
    <mergeCell ref="A124:A129"/>
    <mergeCell ref="A130:A135"/>
    <mergeCell ref="B63:B64"/>
    <mergeCell ref="S240:S241"/>
    <mergeCell ref="S181:S182"/>
    <mergeCell ref="S122:S123"/>
    <mergeCell ref="S63:S64"/>
    <mergeCell ref="B181:B182"/>
    <mergeCell ref="A122:A123"/>
    <mergeCell ref="B122:B123"/>
    <mergeCell ref="A180:S180"/>
    <mergeCell ref="A178:S179"/>
    <mergeCell ref="A136:A141"/>
    <mergeCell ref="A142:A147"/>
    <mergeCell ref="A148:A153"/>
    <mergeCell ref="A154:A159"/>
    <mergeCell ref="A160:A165"/>
    <mergeCell ref="A166:A171"/>
    <mergeCell ref="A172:A177"/>
    <mergeCell ref="A183:A188"/>
    <mergeCell ref="A189:A194"/>
    <mergeCell ref="A225:A230"/>
    <mergeCell ref="A231:A236"/>
    <mergeCell ref="A254:A259"/>
    <mergeCell ref="A248:A253"/>
    <mergeCell ref="A242:A247"/>
    <mergeCell ref="A240:A241"/>
    <mergeCell ref="A195:A200"/>
    <mergeCell ref="A201:A206"/>
    <mergeCell ref="A207:A212"/>
    <mergeCell ref="A213:A218"/>
    <mergeCell ref="A219:A224"/>
  </mergeCells>
  <phoneticPr fontId="2"/>
  <pageMargins left="0.70866141732283472" right="0.70866141732283472" top="0.62992125984251968" bottom="0.62992125984251968" header="0.31496062992125984" footer="0.31496062992125984"/>
  <pageSetup paperSize="9" scale="52" fitToWidth="0" fitToHeight="0" orientation="landscape" r:id="rId1"/>
  <rowBreaks count="4" manualBreakCount="4">
    <brk id="59" max="16383" man="1"/>
    <brk id="118" max="16383" man="1"/>
    <brk id="177" max="16383" man="1"/>
    <brk id="236" max="16383" man="1"/>
  </rowBreaks>
  <ignoredErrors>
    <ignoredError sqref="S12:S13 S15:S16 S18:S19 S21:S22 S24:S25 S27:S59 S65:S97 S124:S162 S183:S236 S242:S247 S100:S118 S165:S177 S249:S2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令和3年度</vt:lpstr>
      <vt:lpstr>令和3年度!Print_Area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2022-04-28T01:08:30Z</dcterms:modified>
</cp:coreProperties>
</file>