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da-t9737\Desktop\"/>
    </mc:Choice>
  </mc:AlternateContent>
  <xr:revisionPtr revIDLastSave="0" documentId="8_{153B2E67-DF86-49F9-97A0-E070CA318D47}" xr6:coauthVersionLast="36" xr6:coauthVersionMax="36" xr10:uidLastSave="{00000000-0000-0000-0000-000000000000}"/>
  <bookViews>
    <workbookView xWindow="0" yWindow="0" windowWidth="20490" windowHeight="6705" xr2:uid="{6EFE10E4-5A30-4E3D-ADFA-759E0A74785B}"/>
  </bookViews>
  <sheets>
    <sheet name="利用概況集計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3" i="1" l="1"/>
  <c r="Q253" i="1"/>
  <c r="P253" i="1"/>
  <c r="N253" i="1"/>
  <c r="M253" i="1"/>
  <c r="L253" i="1"/>
  <c r="R250" i="1"/>
  <c r="Q250" i="1"/>
  <c r="P250" i="1"/>
  <c r="N250" i="1"/>
  <c r="M250" i="1"/>
  <c r="L250" i="1"/>
  <c r="R247" i="1"/>
  <c r="Q247" i="1"/>
  <c r="P247" i="1"/>
  <c r="N247" i="1"/>
  <c r="M247" i="1"/>
  <c r="L247" i="1"/>
  <c r="R244" i="1"/>
  <c r="Q244" i="1"/>
  <c r="P244" i="1"/>
  <c r="N244" i="1"/>
  <c r="M244" i="1"/>
  <c r="L244" i="1"/>
  <c r="R236" i="1"/>
  <c r="Q236" i="1"/>
  <c r="P236" i="1"/>
  <c r="N236" i="1"/>
  <c r="M236" i="1"/>
  <c r="L236" i="1"/>
  <c r="Q233" i="1"/>
  <c r="R233" i="1"/>
  <c r="P233" i="1"/>
  <c r="N233" i="1"/>
  <c r="M233" i="1"/>
  <c r="L233" i="1"/>
  <c r="R230" i="1"/>
  <c r="Q230" i="1"/>
  <c r="P230" i="1"/>
  <c r="N230" i="1"/>
  <c r="M230" i="1"/>
  <c r="L230" i="1"/>
  <c r="R227" i="1"/>
  <c r="Q227" i="1"/>
  <c r="P227" i="1"/>
  <c r="N227" i="1"/>
  <c r="M227" i="1"/>
  <c r="L227" i="1"/>
  <c r="R224" i="1"/>
  <c r="Q224" i="1"/>
  <c r="P224" i="1"/>
  <c r="N224" i="1"/>
  <c r="M224" i="1"/>
  <c r="L224" i="1"/>
  <c r="R221" i="1"/>
  <c r="Q221" i="1"/>
  <c r="P221" i="1"/>
  <c r="N221" i="1"/>
  <c r="M221" i="1"/>
  <c r="L221" i="1"/>
  <c r="R218" i="1"/>
  <c r="Q218" i="1"/>
  <c r="P218" i="1"/>
  <c r="N218" i="1"/>
  <c r="M218" i="1"/>
  <c r="L218" i="1"/>
  <c r="R215" i="1"/>
  <c r="Q215" i="1"/>
  <c r="P215" i="1"/>
  <c r="N215" i="1"/>
  <c r="M215" i="1"/>
  <c r="L215" i="1"/>
  <c r="Q212" i="1"/>
  <c r="R212" i="1"/>
  <c r="P212" i="1"/>
  <c r="N212" i="1"/>
  <c r="M212" i="1"/>
  <c r="L212" i="1"/>
  <c r="P209" i="1"/>
  <c r="L209" i="1"/>
  <c r="R209" i="1"/>
  <c r="Q209" i="1"/>
  <c r="N209" i="1"/>
  <c r="M209" i="1"/>
  <c r="R206" i="1"/>
  <c r="Q206" i="1"/>
  <c r="P206" i="1"/>
  <c r="N206" i="1"/>
  <c r="M206" i="1"/>
  <c r="L206" i="1"/>
  <c r="R203" i="1"/>
  <c r="Q203" i="1"/>
  <c r="P203" i="1"/>
  <c r="N203" i="1"/>
  <c r="M203" i="1"/>
  <c r="L203" i="1"/>
  <c r="R200" i="1"/>
  <c r="Q200" i="1"/>
  <c r="P200" i="1"/>
  <c r="N200" i="1"/>
  <c r="M200" i="1"/>
  <c r="L200" i="1"/>
  <c r="R197" i="1"/>
  <c r="Q197" i="1"/>
  <c r="P197" i="1"/>
  <c r="N197" i="1"/>
  <c r="M197" i="1"/>
  <c r="L197" i="1"/>
  <c r="R194" i="1"/>
  <c r="Q194" i="1"/>
  <c r="P194" i="1"/>
  <c r="N194" i="1"/>
  <c r="M194" i="1"/>
  <c r="L194" i="1"/>
  <c r="R191" i="1"/>
  <c r="Q191" i="1"/>
  <c r="P191" i="1"/>
  <c r="N191" i="1"/>
  <c r="M191" i="1"/>
  <c r="L191" i="1"/>
  <c r="R188" i="1"/>
  <c r="Q188" i="1"/>
  <c r="P188" i="1"/>
  <c r="N188" i="1"/>
  <c r="M188" i="1"/>
  <c r="L188" i="1"/>
  <c r="R185" i="1"/>
  <c r="Q185" i="1"/>
  <c r="P185" i="1"/>
  <c r="N185" i="1"/>
  <c r="M185" i="1"/>
  <c r="L185" i="1"/>
  <c r="P177" i="1"/>
  <c r="L177" i="1"/>
  <c r="Q177" i="1"/>
  <c r="M177" i="1"/>
  <c r="R177" i="1"/>
  <c r="N177" i="1"/>
  <c r="R174" i="1"/>
  <c r="Q174" i="1"/>
  <c r="P174" i="1"/>
  <c r="N174" i="1"/>
  <c r="M174" i="1"/>
  <c r="L174" i="1"/>
  <c r="R171" i="1"/>
  <c r="Q171" i="1"/>
  <c r="P171" i="1"/>
  <c r="N171" i="1"/>
  <c r="M171" i="1"/>
  <c r="L171" i="1"/>
  <c r="L165" i="1" s="1"/>
  <c r="R168" i="1"/>
  <c r="Q168" i="1"/>
  <c r="P168" i="1"/>
  <c r="N168" i="1"/>
  <c r="M168" i="1"/>
  <c r="M162" i="1" s="1"/>
  <c r="L168" i="1"/>
  <c r="L162" i="1" s="1"/>
  <c r="R164" i="1"/>
  <c r="Q164" i="1"/>
  <c r="P164" i="1"/>
  <c r="N164" i="1"/>
  <c r="M164" i="1"/>
  <c r="L164" i="1"/>
  <c r="R163" i="1"/>
  <c r="Q163" i="1"/>
  <c r="P163" i="1"/>
  <c r="N163" i="1"/>
  <c r="M163" i="1"/>
  <c r="L163" i="1"/>
  <c r="R161" i="1"/>
  <c r="Q161" i="1"/>
  <c r="P161" i="1"/>
  <c r="N161" i="1"/>
  <c r="M161" i="1"/>
  <c r="L161" i="1"/>
  <c r="R160" i="1"/>
  <c r="Q160" i="1"/>
  <c r="P160" i="1"/>
  <c r="N160" i="1"/>
  <c r="M160" i="1"/>
  <c r="L160" i="1"/>
  <c r="R159" i="1"/>
  <c r="Q159" i="1"/>
  <c r="P159" i="1"/>
  <c r="N159" i="1"/>
  <c r="M159" i="1"/>
  <c r="L159" i="1"/>
  <c r="R156" i="1"/>
  <c r="Q156" i="1"/>
  <c r="P156" i="1"/>
  <c r="N156" i="1"/>
  <c r="M156" i="1"/>
  <c r="L156" i="1"/>
  <c r="R153" i="1"/>
  <c r="Q153" i="1"/>
  <c r="P153" i="1"/>
  <c r="N153" i="1"/>
  <c r="M153" i="1"/>
  <c r="L153" i="1"/>
  <c r="R150" i="1"/>
  <c r="Q150" i="1"/>
  <c r="P150" i="1"/>
  <c r="N150" i="1"/>
  <c r="M150" i="1"/>
  <c r="L150" i="1"/>
  <c r="R147" i="1"/>
  <c r="Q147" i="1"/>
  <c r="P147" i="1"/>
  <c r="N147" i="1"/>
  <c r="M147" i="1"/>
  <c r="L147" i="1"/>
  <c r="R144" i="1"/>
  <c r="Q144" i="1"/>
  <c r="P144" i="1"/>
  <c r="N144" i="1"/>
  <c r="M144" i="1"/>
  <c r="L144" i="1"/>
  <c r="R141" i="1"/>
  <c r="Q141" i="1"/>
  <c r="P141" i="1"/>
  <c r="N141" i="1"/>
  <c r="M141" i="1"/>
  <c r="L141" i="1"/>
  <c r="R138" i="1"/>
  <c r="Q138" i="1"/>
  <c r="P138" i="1"/>
  <c r="N138" i="1"/>
  <c r="M138" i="1"/>
  <c r="L138" i="1"/>
  <c r="R135" i="1"/>
  <c r="Q135" i="1"/>
  <c r="P135" i="1"/>
  <c r="N135" i="1"/>
  <c r="M135" i="1"/>
  <c r="L135" i="1"/>
  <c r="P132" i="1"/>
  <c r="R132" i="1"/>
  <c r="Q132" i="1"/>
  <c r="N132" i="1"/>
  <c r="M132" i="1"/>
  <c r="L132" i="1"/>
  <c r="R129" i="1"/>
  <c r="N129" i="1"/>
  <c r="Q129" i="1"/>
  <c r="P129" i="1"/>
  <c r="M129" i="1"/>
  <c r="L129" i="1"/>
  <c r="Q126" i="1"/>
  <c r="M126" i="1"/>
  <c r="R126" i="1"/>
  <c r="N126" i="1"/>
  <c r="P126" i="1"/>
  <c r="L126" i="1"/>
  <c r="R118" i="1"/>
  <c r="N118" i="1"/>
  <c r="Q118" i="1"/>
  <c r="P118" i="1"/>
  <c r="M118" i="1"/>
  <c r="L118" i="1"/>
  <c r="Q115" i="1"/>
  <c r="M115" i="1"/>
  <c r="R115" i="1"/>
  <c r="N115" i="1"/>
  <c r="P115" i="1"/>
  <c r="L115" i="1"/>
  <c r="P112" i="1"/>
  <c r="L112" i="1"/>
  <c r="L100" i="1" s="1"/>
  <c r="Q112" i="1"/>
  <c r="M112" i="1"/>
  <c r="R112" i="1"/>
  <c r="N112" i="1"/>
  <c r="P109" i="1"/>
  <c r="L109" i="1"/>
  <c r="R109" i="1"/>
  <c r="Q109" i="1"/>
  <c r="N109" i="1"/>
  <c r="M109" i="1"/>
  <c r="R106" i="1"/>
  <c r="N106" i="1"/>
  <c r="Q106" i="1"/>
  <c r="P106" i="1"/>
  <c r="M106" i="1"/>
  <c r="M100" i="1" s="1"/>
  <c r="L106" i="1"/>
  <c r="Q103" i="1"/>
  <c r="M103" i="1"/>
  <c r="R96" i="1"/>
  <c r="N96" i="1"/>
  <c r="R99" i="1"/>
  <c r="Q99" i="1"/>
  <c r="P99" i="1"/>
  <c r="P100" i="1" s="1"/>
  <c r="N99" i="1"/>
  <c r="M99" i="1"/>
  <c r="L99" i="1"/>
  <c r="R98" i="1"/>
  <c r="R100" i="1" s="1"/>
  <c r="Q98" i="1"/>
  <c r="P98" i="1"/>
  <c r="N98" i="1"/>
  <c r="M98" i="1"/>
  <c r="L98" i="1"/>
  <c r="Q96" i="1"/>
  <c r="P96" i="1"/>
  <c r="M96" i="1"/>
  <c r="L96" i="1"/>
  <c r="R95" i="1"/>
  <c r="Q95" i="1"/>
  <c r="N95" i="1"/>
  <c r="N97" i="1" s="1"/>
  <c r="M95" i="1"/>
  <c r="R94" i="1"/>
  <c r="Q94" i="1"/>
  <c r="P94" i="1"/>
  <c r="N94" i="1"/>
  <c r="M94" i="1"/>
  <c r="L94" i="1"/>
  <c r="R91" i="1"/>
  <c r="Q91" i="1"/>
  <c r="P91" i="1"/>
  <c r="N91" i="1"/>
  <c r="M91" i="1"/>
  <c r="L91" i="1"/>
  <c r="R88" i="1"/>
  <c r="Q88" i="1"/>
  <c r="P88" i="1"/>
  <c r="N88" i="1"/>
  <c r="M88" i="1"/>
  <c r="L88" i="1"/>
  <c r="R85" i="1"/>
  <c r="Q85" i="1"/>
  <c r="P85" i="1"/>
  <c r="N85" i="1"/>
  <c r="M85" i="1"/>
  <c r="L85" i="1"/>
  <c r="R82" i="1"/>
  <c r="N82" i="1"/>
  <c r="Q82" i="1"/>
  <c r="P82" i="1"/>
  <c r="M82" i="1"/>
  <c r="L82" i="1"/>
  <c r="Q79" i="1"/>
  <c r="R79" i="1"/>
  <c r="P79" i="1"/>
  <c r="N79" i="1"/>
  <c r="M79" i="1"/>
  <c r="L79" i="1"/>
  <c r="P76" i="1"/>
  <c r="R76" i="1"/>
  <c r="Q76" i="1"/>
  <c r="N76" i="1"/>
  <c r="M76" i="1"/>
  <c r="L76" i="1"/>
  <c r="R73" i="1"/>
  <c r="Q73" i="1"/>
  <c r="P73" i="1"/>
  <c r="N73" i="1"/>
  <c r="M73" i="1"/>
  <c r="L73" i="1"/>
  <c r="R70" i="1"/>
  <c r="N70" i="1"/>
  <c r="Q70" i="1"/>
  <c r="P70" i="1"/>
  <c r="M70" i="1"/>
  <c r="L70" i="1"/>
  <c r="Q67" i="1"/>
  <c r="M67" i="1"/>
  <c r="R67" i="1"/>
  <c r="N67" i="1"/>
  <c r="P67" i="1"/>
  <c r="L67" i="1"/>
  <c r="R59" i="1"/>
  <c r="Q59" i="1"/>
  <c r="P59" i="1"/>
  <c r="N59" i="1"/>
  <c r="M59" i="1"/>
  <c r="L59" i="1"/>
  <c r="K59" i="1"/>
  <c r="J59" i="1"/>
  <c r="I59" i="1"/>
  <c r="H59" i="1"/>
  <c r="G59" i="1"/>
  <c r="F59" i="1"/>
  <c r="S59" i="1" s="1"/>
  <c r="E59" i="1"/>
  <c r="D59" i="1"/>
  <c r="C59" i="1"/>
  <c r="S58" i="1"/>
  <c r="O58" i="1"/>
  <c r="S57" i="1"/>
  <c r="O57" i="1"/>
  <c r="O59" i="1" s="1"/>
  <c r="R56" i="1"/>
  <c r="Q56" i="1"/>
  <c r="P56" i="1"/>
  <c r="N56" i="1"/>
  <c r="M56" i="1"/>
  <c r="L56" i="1"/>
  <c r="K56" i="1"/>
  <c r="J56" i="1"/>
  <c r="I56" i="1"/>
  <c r="H56" i="1"/>
  <c r="G56" i="1"/>
  <c r="F56" i="1"/>
  <c r="E56" i="1"/>
  <c r="D56" i="1"/>
  <c r="C56" i="1"/>
  <c r="S55" i="1"/>
  <c r="O55" i="1"/>
  <c r="S54" i="1"/>
  <c r="O54" i="1"/>
  <c r="P53" i="1"/>
  <c r="L53" i="1"/>
  <c r="Q53" i="1"/>
  <c r="M53" i="1"/>
  <c r="R53" i="1"/>
  <c r="N53" i="1"/>
  <c r="P50" i="1"/>
  <c r="L50" i="1"/>
  <c r="R50" i="1"/>
  <c r="Q50" i="1"/>
  <c r="N50" i="1"/>
  <c r="M50" i="1"/>
  <c r="R47" i="1"/>
  <c r="N47" i="1"/>
  <c r="Q47" i="1"/>
  <c r="P47" i="1"/>
  <c r="M47" i="1"/>
  <c r="L47" i="1"/>
  <c r="Q44" i="1"/>
  <c r="M44" i="1"/>
  <c r="R44" i="1"/>
  <c r="N44" i="1"/>
  <c r="P44" i="1"/>
  <c r="L44" i="1"/>
  <c r="P41" i="1"/>
  <c r="L41" i="1"/>
  <c r="Q41" i="1"/>
  <c r="M41" i="1"/>
  <c r="R41" i="1"/>
  <c r="N41" i="1"/>
  <c r="P38" i="1"/>
  <c r="L38" i="1"/>
  <c r="R38" i="1"/>
  <c r="N38" i="1"/>
  <c r="M38" i="1"/>
  <c r="R35" i="1"/>
  <c r="Q35" i="1"/>
  <c r="P35" i="1"/>
  <c r="N35" i="1"/>
  <c r="M35" i="1"/>
  <c r="L35" i="1"/>
  <c r="R32" i="1"/>
  <c r="Q32" i="1"/>
  <c r="P32" i="1"/>
  <c r="N32" i="1"/>
  <c r="M32" i="1"/>
  <c r="L32" i="1"/>
  <c r="R29" i="1"/>
  <c r="Q29" i="1"/>
  <c r="P29" i="1"/>
  <c r="N29" i="1"/>
  <c r="M29" i="1"/>
  <c r="L29" i="1"/>
  <c r="R26" i="1"/>
  <c r="Q26" i="1"/>
  <c r="P26" i="1"/>
  <c r="N26" i="1"/>
  <c r="M26" i="1"/>
  <c r="L26" i="1"/>
  <c r="R23" i="1"/>
  <c r="Q23" i="1"/>
  <c r="P23" i="1"/>
  <c r="N23" i="1"/>
  <c r="M23" i="1"/>
  <c r="L23" i="1"/>
  <c r="R20" i="1"/>
  <c r="Q20" i="1"/>
  <c r="P20" i="1"/>
  <c r="N20" i="1"/>
  <c r="M20" i="1"/>
  <c r="L20" i="1"/>
  <c r="R17" i="1"/>
  <c r="Q17" i="1"/>
  <c r="P17" i="1"/>
  <c r="N17" i="1"/>
  <c r="M17" i="1"/>
  <c r="L17" i="1"/>
  <c r="R14" i="1"/>
  <c r="Q14" i="1"/>
  <c r="P14" i="1"/>
  <c r="N14" i="1"/>
  <c r="M14" i="1"/>
  <c r="L14" i="1"/>
  <c r="R10" i="1"/>
  <c r="Q10" i="1"/>
  <c r="P10" i="1"/>
  <c r="N10" i="1"/>
  <c r="M10" i="1"/>
  <c r="L10" i="1"/>
  <c r="R9" i="1"/>
  <c r="Q9" i="1"/>
  <c r="Q257" i="1" s="1"/>
  <c r="P9" i="1"/>
  <c r="N9" i="1"/>
  <c r="M9" i="1"/>
  <c r="L9" i="1"/>
  <c r="R7" i="1"/>
  <c r="Q7" i="1"/>
  <c r="P7" i="1"/>
  <c r="N7" i="1"/>
  <c r="M7" i="1"/>
  <c r="L7" i="1"/>
  <c r="R6" i="1"/>
  <c r="Q6" i="1"/>
  <c r="P6" i="1"/>
  <c r="N6" i="1"/>
  <c r="M6" i="1"/>
  <c r="L6" i="1"/>
  <c r="M258" i="1" l="1"/>
  <c r="M254" i="1"/>
  <c r="Q258" i="1"/>
  <c r="Q165" i="1"/>
  <c r="N165" i="1"/>
  <c r="R162" i="1"/>
  <c r="L255" i="1"/>
  <c r="P165" i="1"/>
  <c r="M165" i="1"/>
  <c r="R258" i="1"/>
  <c r="R165" i="1"/>
  <c r="P257" i="1"/>
  <c r="P162" i="1"/>
  <c r="Q162" i="1"/>
  <c r="N162" i="1"/>
  <c r="Q100" i="1"/>
  <c r="N100" i="1"/>
  <c r="L257" i="1"/>
  <c r="N258" i="1"/>
  <c r="Q255" i="1"/>
  <c r="Q97" i="1"/>
  <c r="M257" i="1"/>
  <c r="M259" i="1" s="1"/>
  <c r="R255" i="1"/>
  <c r="R254" i="1"/>
  <c r="N254" i="1"/>
  <c r="R97" i="1"/>
  <c r="M255" i="1"/>
  <c r="M256" i="1" s="1"/>
  <c r="N255" i="1"/>
  <c r="R257" i="1"/>
  <c r="P258" i="1"/>
  <c r="N257" i="1"/>
  <c r="L258" i="1"/>
  <c r="Q254" i="1"/>
  <c r="P255" i="1"/>
  <c r="O56" i="1"/>
  <c r="S56" i="1"/>
  <c r="L11" i="1"/>
  <c r="M11" i="1"/>
  <c r="P8" i="1"/>
  <c r="L8" i="1"/>
  <c r="M8" i="1"/>
  <c r="Q11" i="1"/>
  <c r="Q8" i="1"/>
  <c r="N11" i="1"/>
  <c r="R11" i="1"/>
  <c r="N8" i="1"/>
  <c r="R8" i="1"/>
  <c r="Q259" i="1"/>
  <c r="Q38" i="1"/>
  <c r="P11" i="1"/>
  <c r="L103" i="1"/>
  <c r="L97" i="1" s="1"/>
  <c r="L95" i="1"/>
  <c r="L254" i="1" s="1"/>
  <c r="L256" i="1" s="1"/>
  <c r="P103" i="1"/>
  <c r="P95" i="1"/>
  <c r="P97" i="1" s="1"/>
  <c r="M97" i="1"/>
  <c r="N103" i="1"/>
  <c r="R103" i="1"/>
  <c r="N256" i="1" l="1"/>
  <c r="R259" i="1"/>
  <c r="P259" i="1"/>
  <c r="R256" i="1"/>
  <c r="Q256" i="1"/>
  <c r="N259" i="1"/>
  <c r="L259" i="1"/>
  <c r="P254" i="1"/>
  <c r="P256" i="1" s="1"/>
  <c r="H177" i="1" l="1"/>
  <c r="K177" i="1"/>
  <c r="J177" i="1"/>
  <c r="H188" i="1"/>
  <c r="K185" i="1"/>
  <c r="G185" i="1"/>
  <c r="H194" i="1"/>
  <c r="K191" i="1"/>
  <c r="G191" i="1"/>
  <c r="K194" i="1"/>
  <c r="J191" i="1"/>
  <c r="H230" i="1"/>
  <c r="D230" i="1"/>
  <c r="K227" i="1"/>
  <c r="G227" i="1"/>
  <c r="K253" i="1"/>
  <c r="G253" i="1"/>
  <c r="J250" i="1"/>
  <c r="K206" i="1"/>
  <c r="H224" i="1"/>
  <c r="D224" i="1"/>
  <c r="K221" i="1"/>
  <c r="G221" i="1"/>
  <c r="K224" i="1"/>
  <c r="G224" i="1"/>
  <c r="J221" i="1"/>
  <c r="D159" i="1"/>
  <c r="K156" i="1"/>
  <c r="G156" i="1"/>
  <c r="G159" i="1"/>
  <c r="J156" i="1"/>
  <c r="H200" i="1"/>
  <c r="K197" i="1"/>
  <c r="G197" i="1"/>
  <c r="H212" i="1"/>
  <c r="D212" i="1"/>
  <c r="K209" i="1"/>
  <c r="I209" i="1"/>
  <c r="E209" i="1"/>
  <c r="K236" i="1"/>
  <c r="J233" i="1"/>
  <c r="K233" i="1"/>
  <c r="D247" i="1"/>
  <c r="K244" i="1"/>
  <c r="G244" i="1"/>
  <c r="J244" i="1"/>
  <c r="K215" i="1"/>
  <c r="G215" i="1"/>
  <c r="H247" i="1" l="1"/>
  <c r="K247" i="1"/>
  <c r="G236" i="1"/>
  <c r="H218" i="1"/>
  <c r="D218" i="1"/>
  <c r="D200" i="1"/>
  <c r="D194" i="1"/>
  <c r="G194" i="1"/>
  <c r="D188" i="1"/>
  <c r="H159" i="1"/>
  <c r="K159" i="1"/>
  <c r="H174" i="1"/>
  <c r="D250" i="1"/>
  <c r="J230" i="1"/>
  <c r="J188" i="1"/>
  <c r="E203" i="1"/>
  <c r="G247" i="1"/>
  <c r="J253" i="1"/>
  <c r="D227" i="1"/>
  <c r="D185" i="1"/>
  <c r="E230" i="1"/>
  <c r="E227" i="1"/>
  <c r="E188" i="1"/>
  <c r="E185" i="1"/>
  <c r="J209" i="1"/>
  <c r="D197" i="1"/>
  <c r="K174" i="1"/>
  <c r="E174" i="1"/>
  <c r="D215" i="1"/>
  <c r="E218" i="1"/>
  <c r="E215" i="1"/>
  <c r="J200" i="1"/>
  <c r="E156" i="1"/>
  <c r="E221" i="1"/>
  <c r="J203" i="1"/>
  <c r="G203" i="1"/>
  <c r="D206" i="1"/>
  <c r="I230" i="1"/>
  <c r="I227" i="1"/>
  <c r="E191" i="1"/>
  <c r="I188" i="1"/>
  <c r="I185" i="1"/>
  <c r="H233" i="1"/>
  <c r="I156" i="1"/>
  <c r="I221" i="1"/>
  <c r="J206" i="1"/>
  <c r="I191" i="1"/>
  <c r="G177" i="1"/>
  <c r="G174" i="1"/>
  <c r="H227" i="1"/>
  <c r="H185" i="1"/>
  <c r="D177" i="1"/>
  <c r="J218" i="1"/>
  <c r="H244" i="1"/>
  <c r="I247" i="1"/>
  <c r="I244" i="1"/>
  <c r="J247" i="1"/>
  <c r="H236" i="1"/>
  <c r="I236" i="1"/>
  <c r="J159" i="1"/>
  <c r="J224" i="1"/>
  <c r="I203" i="1"/>
  <c r="K203" i="1"/>
  <c r="H206" i="1"/>
  <c r="H250" i="1"/>
  <c r="E253" i="1"/>
  <c r="E250" i="1"/>
  <c r="J194" i="1"/>
  <c r="I206" i="1"/>
  <c r="O249" i="1"/>
  <c r="I253" i="1"/>
  <c r="I250" i="1"/>
  <c r="S176" i="1"/>
  <c r="S226" i="1"/>
  <c r="O229" i="1"/>
  <c r="S184" i="1"/>
  <c r="O187" i="1"/>
  <c r="S173" i="1"/>
  <c r="D174" i="1"/>
  <c r="I174" i="1"/>
  <c r="C215" i="1"/>
  <c r="O213" i="1"/>
  <c r="O214" i="1"/>
  <c r="I218" i="1"/>
  <c r="I215" i="1"/>
  <c r="J215" i="1"/>
  <c r="G218" i="1"/>
  <c r="F244" i="1"/>
  <c r="S242" i="1"/>
  <c r="C247" i="1"/>
  <c r="O245" i="1"/>
  <c r="S243" i="1"/>
  <c r="O246" i="1"/>
  <c r="E247" i="1"/>
  <c r="E244" i="1"/>
  <c r="F247" i="1"/>
  <c r="S245" i="1"/>
  <c r="G233" i="1"/>
  <c r="D233" i="1"/>
  <c r="D236" i="1"/>
  <c r="E236" i="1"/>
  <c r="E233" i="1"/>
  <c r="F236" i="1"/>
  <c r="S234" i="1"/>
  <c r="F209" i="1"/>
  <c r="S207" i="1"/>
  <c r="F212" i="1"/>
  <c r="S210" i="1"/>
  <c r="K212" i="1"/>
  <c r="S208" i="1"/>
  <c r="O211" i="1"/>
  <c r="H209" i="1"/>
  <c r="E212" i="1"/>
  <c r="C197" i="1"/>
  <c r="O195" i="1"/>
  <c r="O196" i="1"/>
  <c r="I200" i="1"/>
  <c r="I197" i="1"/>
  <c r="J197" i="1"/>
  <c r="G200" i="1"/>
  <c r="F159" i="1"/>
  <c r="S157" i="1"/>
  <c r="F156" i="1"/>
  <c r="S154" i="1"/>
  <c r="C159" i="1"/>
  <c r="O157" i="1"/>
  <c r="S155" i="1"/>
  <c r="O158" i="1"/>
  <c r="H156" i="1"/>
  <c r="E159" i="1"/>
  <c r="F224" i="1"/>
  <c r="S222" i="1"/>
  <c r="F221" i="1"/>
  <c r="S219" i="1"/>
  <c r="C224" i="1"/>
  <c r="O222" i="1"/>
  <c r="S220" i="1"/>
  <c r="O223" i="1"/>
  <c r="H221" i="1"/>
  <c r="E224" i="1"/>
  <c r="F206" i="1"/>
  <c r="S204" i="1"/>
  <c r="G206" i="1"/>
  <c r="D203" i="1"/>
  <c r="S252" i="1"/>
  <c r="K250" i="1"/>
  <c r="H253" i="1"/>
  <c r="C227" i="1"/>
  <c r="O225" i="1"/>
  <c r="O226" i="1"/>
  <c r="J227" i="1"/>
  <c r="G230" i="1"/>
  <c r="F194" i="1"/>
  <c r="S192" i="1"/>
  <c r="F191" i="1"/>
  <c r="S189" i="1"/>
  <c r="C194" i="1"/>
  <c r="O192" i="1"/>
  <c r="S190" i="1"/>
  <c r="O193" i="1"/>
  <c r="H191" i="1"/>
  <c r="E194" i="1"/>
  <c r="C185" i="1"/>
  <c r="O183" i="1"/>
  <c r="O184" i="1"/>
  <c r="J185" i="1"/>
  <c r="G188" i="1"/>
  <c r="C174" i="1"/>
  <c r="O172" i="1"/>
  <c r="E177" i="1"/>
  <c r="K147" i="1"/>
  <c r="G147" i="1"/>
  <c r="K218" i="1"/>
  <c r="C244" i="1"/>
  <c r="O242" i="1"/>
  <c r="O243" i="1"/>
  <c r="S232" i="1"/>
  <c r="S235" i="1"/>
  <c r="O232" i="1"/>
  <c r="I233" i="1"/>
  <c r="J236" i="1"/>
  <c r="G209" i="1"/>
  <c r="J212" i="1"/>
  <c r="S211" i="1"/>
  <c r="O208" i="1"/>
  <c r="I212" i="1"/>
  <c r="K200" i="1"/>
  <c r="O154" i="1"/>
  <c r="C156" i="1"/>
  <c r="O155" i="1"/>
  <c r="I159" i="1"/>
  <c r="O219" i="1"/>
  <c r="C221" i="1"/>
  <c r="O220" i="1"/>
  <c r="I224" i="1"/>
  <c r="H203" i="1"/>
  <c r="E206" i="1"/>
  <c r="F253" i="1"/>
  <c r="S251" i="1"/>
  <c r="S248" i="1"/>
  <c r="F250" i="1"/>
  <c r="O251" i="1"/>
  <c r="C253" i="1"/>
  <c r="S249" i="1"/>
  <c r="O252" i="1"/>
  <c r="K230" i="1"/>
  <c r="O189" i="1"/>
  <c r="C191" i="1"/>
  <c r="O190" i="1"/>
  <c r="I194" i="1"/>
  <c r="K188" i="1"/>
  <c r="O173" i="1"/>
  <c r="F174" i="1"/>
  <c r="S172" i="1"/>
  <c r="F177" i="1"/>
  <c r="S175" i="1"/>
  <c r="O176" i="1"/>
  <c r="I177" i="1"/>
  <c r="S217" i="1"/>
  <c r="C233" i="1"/>
  <c r="O231" i="1"/>
  <c r="F233" i="1"/>
  <c r="S231" i="1"/>
  <c r="C236" i="1"/>
  <c r="O234" i="1"/>
  <c r="O235" i="1"/>
  <c r="C212" i="1"/>
  <c r="O210" i="1"/>
  <c r="S199" i="1"/>
  <c r="S202" i="1"/>
  <c r="O205" i="1"/>
  <c r="O202" i="1"/>
  <c r="S205" i="1"/>
  <c r="O248" i="1"/>
  <c r="C250" i="1"/>
  <c r="S229" i="1"/>
  <c r="S187" i="1"/>
  <c r="C177" i="1"/>
  <c r="O175" i="1"/>
  <c r="J174" i="1"/>
  <c r="J153" i="1"/>
  <c r="H153" i="1"/>
  <c r="S214" i="1"/>
  <c r="O217" i="1"/>
  <c r="H215" i="1"/>
  <c r="S216" i="1"/>
  <c r="F218" i="1"/>
  <c r="F215" i="1"/>
  <c r="S213" i="1"/>
  <c r="O216" i="1"/>
  <c r="C218" i="1"/>
  <c r="S246" i="1"/>
  <c r="D244" i="1"/>
  <c r="O207" i="1"/>
  <c r="C209" i="1"/>
  <c r="G212" i="1"/>
  <c r="D209" i="1"/>
  <c r="S196" i="1"/>
  <c r="O199" i="1"/>
  <c r="H197" i="1"/>
  <c r="E200" i="1"/>
  <c r="E197" i="1"/>
  <c r="S198" i="1"/>
  <c r="F200" i="1"/>
  <c r="F197" i="1"/>
  <c r="S195" i="1"/>
  <c r="O198" i="1"/>
  <c r="O200" i="1" s="1"/>
  <c r="C200" i="1"/>
  <c r="S158" i="1"/>
  <c r="D156" i="1"/>
  <c r="S223" i="1"/>
  <c r="D221" i="1"/>
  <c r="F203" i="1"/>
  <c r="S201" i="1"/>
  <c r="C206" i="1"/>
  <c r="O204" i="1"/>
  <c r="O201" i="1"/>
  <c r="C203" i="1"/>
  <c r="G250" i="1"/>
  <c r="D253" i="1"/>
  <c r="S228" i="1"/>
  <c r="F230" i="1"/>
  <c r="F227" i="1"/>
  <c r="S225" i="1"/>
  <c r="O228" i="1"/>
  <c r="C230" i="1"/>
  <c r="S193" i="1"/>
  <c r="D191" i="1"/>
  <c r="S186" i="1"/>
  <c r="F188" i="1"/>
  <c r="F185" i="1"/>
  <c r="S183" i="1"/>
  <c r="O186" i="1"/>
  <c r="O188" i="1" s="1"/>
  <c r="C188" i="1"/>
  <c r="J150" i="1" l="1"/>
  <c r="O250" i="1"/>
  <c r="S185" i="1"/>
  <c r="S227" i="1"/>
  <c r="K153" i="1"/>
  <c r="G153" i="1"/>
  <c r="O206" i="1"/>
  <c r="S200" i="1"/>
  <c r="J147" i="1"/>
  <c r="I153" i="1"/>
  <c r="D150" i="1"/>
  <c r="O233" i="1"/>
  <c r="K150" i="1"/>
  <c r="S218" i="1"/>
  <c r="J144" i="1"/>
  <c r="S230" i="1"/>
  <c r="H150" i="1"/>
  <c r="S156" i="1"/>
  <c r="O247" i="1"/>
  <c r="O218" i="1"/>
  <c r="O221" i="1"/>
  <c r="S188" i="1"/>
  <c r="O209" i="1"/>
  <c r="O212" i="1"/>
  <c r="D144" i="1"/>
  <c r="O230" i="1"/>
  <c r="O203" i="1"/>
  <c r="S203" i="1"/>
  <c r="S197" i="1"/>
  <c r="E153" i="1"/>
  <c r="H144" i="1"/>
  <c r="E147" i="1"/>
  <c r="E144" i="1"/>
  <c r="G150" i="1"/>
  <c r="S233" i="1"/>
  <c r="S253" i="1"/>
  <c r="I147" i="1"/>
  <c r="I144" i="1"/>
  <c r="O185" i="1"/>
  <c r="O224" i="1"/>
  <c r="S247" i="1"/>
  <c r="S244" i="1"/>
  <c r="O156" i="1"/>
  <c r="O253" i="1"/>
  <c r="O143" i="1"/>
  <c r="S191" i="1"/>
  <c r="O177" i="1"/>
  <c r="O227" i="1"/>
  <c r="S215" i="1"/>
  <c r="C153" i="1"/>
  <c r="O151" i="1"/>
  <c r="O149" i="1"/>
  <c r="O152" i="1"/>
  <c r="F153" i="1"/>
  <c r="S151" i="1"/>
  <c r="S152" i="1"/>
  <c r="O142" i="1"/>
  <c r="O144" i="1" s="1"/>
  <c r="C144" i="1"/>
  <c r="H141" i="1"/>
  <c r="K138" i="1"/>
  <c r="G138" i="1"/>
  <c r="K141" i="1"/>
  <c r="G141" i="1"/>
  <c r="J138" i="1"/>
  <c r="E150" i="1"/>
  <c r="O236" i="1"/>
  <c r="S174" i="1"/>
  <c r="S250" i="1"/>
  <c r="G144" i="1"/>
  <c r="D147" i="1"/>
  <c r="S224" i="1"/>
  <c r="O197" i="1"/>
  <c r="S212" i="1"/>
  <c r="S236" i="1"/>
  <c r="F150" i="1"/>
  <c r="S148" i="1"/>
  <c r="S149" i="1"/>
  <c r="I150" i="1"/>
  <c r="D153" i="1"/>
  <c r="S146" i="1"/>
  <c r="K144" i="1"/>
  <c r="H147" i="1"/>
  <c r="O194" i="1"/>
  <c r="O159" i="1"/>
  <c r="O215" i="1"/>
  <c r="C150" i="1"/>
  <c r="O148" i="1"/>
  <c r="S177" i="1"/>
  <c r="O191" i="1"/>
  <c r="O244" i="1"/>
  <c r="F147" i="1"/>
  <c r="S145" i="1"/>
  <c r="S142" i="1"/>
  <c r="F144" i="1"/>
  <c r="O145" i="1"/>
  <c r="C147" i="1"/>
  <c r="S143" i="1"/>
  <c r="O146" i="1"/>
  <c r="O174" i="1"/>
  <c r="S194" i="1"/>
  <c r="S206" i="1"/>
  <c r="S221" i="1"/>
  <c r="S159" i="1"/>
  <c r="S209" i="1"/>
  <c r="D141" i="1" l="1"/>
  <c r="O150" i="1"/>
  <c r="D138" i="1"/>
  <c r="E141" i="1"/>
  <c r="S153" i="1"/>
  <c r="H138" i="1"/>
  <c r="I141" i="1"/>
  <c r="S140" i="1"/>
  <c r="O147" i="1"/>
  <c r="S147" i="1"/>
  <c r="S150" i="1"/>
  <c r="O153" i="1"/>
  <c r="S144" i="1"/>
  <c r="D126" i="1"/>
  <c r="H129" i="1"/>
  <c r="D129" i="1"/>
  <c r="K126" i="1"/>
  <c r="G126" i="1"/>
  <c r="K129" i="1"/>
  <c r="G129" i="1"/>
  <c r="J126" i="1"/>
  <c r="F138" i="1"/>
  <c r="S136" i="1"/>
  <c r="C141" i="1"/>
  <c r="O139" i="1"/>
  <c r="S137" i="1"/>
  <c r="O140" i="1"/>
  <c r="E138" i="1"/>
  <c r="F141" i="1"/>
  <c r="S139" i="1"/>
  <c r="K135" i="1"/>
  <c r="G135" i="1"/>
  <c r="J132" i="1"/>
  <c r="C138" i="1"/>
  <c r="O136" i="1"/>
  <c r="O137" i="1"/>
  <c r="I138" i="1"/>
  <c r="J141" i="1"/>
  <c r="E129" i="1" l="1"/>
  <c r="E135" i="1"/>
  <c r="E132" i="1"/>
  <c r="D132" i="1"/>
  <c r="J135" i="1"/>
  <c r="S128" i="1"/>
  <c r="H132" i="1"/>
  <c r="H126" i="1"/>
  <c r="I135" i="1"/>
  <c r="I132" i="1"/>
  <c r="I129" i="1"/>
  <c r="O138" i="1"/>
  <c r="O131" i="1"/>
  <c r="O130" i="1"/>
  <c r="C132" i="1"/>
  <c r="C126" i="1"/>
  <c r="O124" i="1"/>
  <c r="O125" i="1"/>
  <c r="I126" i="1"/>
  <c r="J129" i="1"/>
  <c r="G132" i="1"/>
  <c r="D135" i="1"/>
  <c r="S134" i="1"/>
  <c r="K132" i="1"/>
  <c r="H135" i="1"/>
  <c r="S138" i="1"/>
  <c r="F135" i="1"/>
  <c r="S133" i="1"/>
  <c r="S130" i="1"/>
  <c r="F132" i="1"/>
  <c r="O133" i="1"/>
  <c r="C135" i="1"/>
  <c r="S131" i="1"/>
  <c r="O134" i="1"/>
  <c r="S141" i="1"/>
  <c r="O141" i="1"/>
  <c r="F126" i="1"/>
  <c r="S124" i="1"/>
  <c r="C129" i="1"/>
  <c r="O127" i="1"/>
  <c r="S125" i="1"/>
  <c r="O128" i="1"/>
  <c r="E126" i="1"/>
  <c r="F129" i="1"/>
  <c r="S127" i="1"/>
  <c r="S129" i="1" l="1"/>
  <c r="S135" i="1"/>
  <c r="O135" i="1"/>
  <c r="O129" i="1"/>
  <c r="O132" i="1"/>
  <c r="S132" i="1"/>
  <c r="S126" i="1"/>
  <c r="O126" i="1"/>
  <c r="E118" i="1" l="1"/>
  <c r="D115" i="1"/>
  <c r="H118" i="1"/>
  <c r="D118" i="1"/>
  <c r="K115" i="1"/>
  <c r="G115" i="1"/>
  <c r="K118" i="1"/>
  <c r="J115" i="1"/>
  <c r="G118" i="1" l="1"/>
  <c r="H115" i="1"/>
  <c r="I118" i="1"/>
  <c r="S117" i="1"/>
  <c r="D70" i="1"/>
  <c r="K67" i="1"/>
  <c r="G67" i="1"/>
  <c r="G70" i="1"/>
  <c r="J67" i="1"/>
  <c r="G53" i="1"/>
  <c r="J50" i="1"/>
  <c r="H82" i="1"/>
  <c r="D82" i="1"/>
  <c r="K79" i="1"/>
  <c r="G79" i="1"/>
  <c r="K82" i="1"/>
  <c r="G82" i="1"/>
  <c r="J79" i="1"/>
  <c r="F115" i="1"/>
  <c r="S113" i="1"/>
  <c r="C118" i="1"/>
  <c r="O116" i="1"/>
  <c r="S114" i="1"/>
  <c r="O117" i="1"/>
  <c r="E115" i="1"/>
  <c r="F118" i="1"/>
  <c r="S116" i="1"/>
  <c r="C115" i="1"/>
  <c r="O113" i="1"/>
  <c r="O114" i="1"/>
  <c r="I115" i="1"/>
  <c r="J118" i="1"/>
  <c r="H94" i="1"/>
  <c r="D94" i="1"/>
  <c r="K91" i="1"/>
  <c r="G91" i="1"/>
  <c r="K94" i="1"/>
  <c r="G94" i="1"/>
  <c r="J91" i="1"/>
  <c r="K88" i="1"/>
  <c r="G88" i="1"/>
  <c r="J85" i="1"/>
  <c r="K76" i="1"/>
  <c r="G76" i="1"/>
  <c r="J73" i="1"/>
  <c r="G112" i="1"/>
  <c r="J109" i="1"/>
  <c r="H70" i="1" l="1"/>
  <c r="K70" i="1"/>
  <c r="K53" i="1"/>
  <c r="I82" i="1"/>
  <c r="I70" i="1"/>
  <c r="D67" i="1"/>
  <c r="I76" i="1"/>
  <c r="I73" i="1"/>
  <c r="J76" i="1"/>
  <c r="I88" i="1"/>
  <c r="I85" i="1"/>
  <c r="J88" i="1"/>
  <c r="H79" i="1"/>
  <c r="D50" i="1"/>
  <c r="H67" i="1"/>
  <c r="E70" i="1"/>
  <c r="E53" i="1"/>
  <c r="E50" i="1"/>
  <c r="H73" i="1"/>
  <c r="H85" i="1"/>
  <c r="D79" i="1"/>
  <c r="E82" i="1"/>
  <c r="H109" i="1"/>
  <c r="I112" i="1"/>
  <c r="I109" i="1"/>
  <c r="J53" i="1"/>
  <c r="J112" i="1"/>
  <c r="K112" i="1"/>
  <c r="D109" i="1"/>
  <c r="D73" i="1"/>
  <c r="D85" i="1"/>
  <c r="H91" i="1"/>
  <c r="E112" i="1"/>
  <c r="E109" i="1"/>
  <c r="E76" i="1"/>
  <c r="E73" i="1"/>
  <c r="E88" i="1"/>
  <c r="E85" i="1"/>
  <c r="I94" i="1"/>
  <c r="O108" i="1"/>
  <c r="O72" i="1"/>
  <c r="O84" i="1"/>
  <c r="S118" i="1"/>
  <c r="O118" i="1"/>
  <c r="S78" i="1"/>
  <c r="S66" i="1"/>
  <c r="O107" i="1"/>
  <c r="C109" i="1"/>
  <c r="O71" i="1"/>
  <c r="O73" i="1" s="1"/>
  <c r="C73" i="1"/>
  <c r="O83" i="1"/>
  <c r="C85" i="1"/>
  <c r="F79" i="1"/>
  <c r="S77" i="1"/>
  <c r="C82" i="1"/>
  <c r="O80" i="1"/>
  <c r="O81" i="1"/>
  <c r="E79" i="1"/>
  <c r="F82" i="1"/>
  <c r="S80" i="1"/>
  <c r="S52" i="1"/>
  <c r="K50" i="1"/>
  <c r="H53" i="1"/>
  <c r="F67" i="1"/>
  <c r="S65" i="1"/>
  <c r="C70" i="1"/>
  <c r="O68" i="1"/>
  <c r="O69" i="1"/>
  <c r="E67" i="1"/>
  <c r="F70" i="1"/>
  <c r="S68" i="1"/>
  <c r="G109" i="1"/>
  <c r="D112" i="1"/>
  <c r="G73" i="1"/>
  <c r="D76" i="1"/>
  <c r="G85" i="1"/>
  <c r="D88" i="1"/>
  <c r="S93" i="1"/>
  <c r="D91" i="1"/>
  <c r="O115" i="1"/>
  <c r="C79" i="1"/>
  <c r="O77" i="1"/>
  <c r="O78" i="1"/>
  <c r="I79" i="1"/>
  <c r="J82" i="1"/>
  <c r="H50" i="1"/>
  <c r="F53" i="1"/>
  <c r="S51" i="1"/>
  <c r="S48" i="1"/>
  <c r="F50" i="1"/>
  <c r="O51" i="1"/>
  <c r="C53" i="1"/>
  <c r="S49" i="1"/>
  <c r="O52" i="1"/>
  <c r="C67" i="1"/>
  <c r="O65" i="1"/>
  <c r="O66" i="1"/>
  <c r="I67" i="1"/>
  <c r="J70" i="1"/>
  <c r="S111" i="1"/>
  <c r="K109" i="1"/>
  <c r="H112" i="1"/>
  <c r="S75" i="1"/>
  <c r="K73" i="1"/>
  <c r="H76" i="1"/>
  <c r="S87" i="1"/>
  <c r="K85" i="1"/>
  <c r="H88" i="1"/>
  <c r="F91" i="1"/>
  <c r="S89" i="1"/>
  <c r="C94" i="1"/>
  <c r="O92" i="1"/>
  <c r="S90" i="1"/>
  <c r="O93" i="1"/>
  <c r="E94" i="1"/>
  <c r="E91" i="1"/>
  <c r="F94" i="1"/>
  <c r="S92" i="1"/>
  <c r="O49" i="1"/>
  <c r="I53" i="1"/>
  <c r="I50" i="1"/>
  <c r="O48" i="1"/>
  <c r="C50" i="1"/>
  <c r="F112" i="1"/>
  <c r="S110" i="1"/>
  <c r="S107" i="1"/>
  <c r="F109" i="1"/>
  <c r="O110" i="1"/>
  <c r="C112" i="1"/>
  <c r="S108" i="1"/>
  <c r="O111" i="1"/>
  <c r="F76" i="1"/>
  <c r="S74" i="1"/>
  <c r="S71" i="1"/>
  <c r="F73" i="1"/>
  <c r="O74" i="1"/>
  <c r="C76" i="1"/>
  <c r="S72" i="1"/>
  <c r="O75" i="1"/>
  <c r="F88" i="1"/>
  <c r="S86" i="1"/>
  <c r="S83" i="1"/>
  <c r="F85" i="1"/>
  <c r="O86" i="1"/>
  <c r="C88" i="1"/>
  <c r="S84" i="1"/>
  <c r="O87" i="1"/>
  <c r="C91" i="1"/>
  <c r="O89" i="1"/>
  <c r="O90" i="1"/>
  <c r="I91" i="1"/>
  <c r="J94" i="1"/>
  <c r="S115" i="1"/>
  <c r="S81" i="1"/>
  <c r="G50" i="1"/>
  <c r="D53" i="1"/>
  <c r="S69" i="1"/>
  <c r="S88" i="1" l="1"/>
  <c r="S85" i="1"/>
  <c r="O50" i="1"/>
  <c r="S109" i="1"/>
  <c r="O70" i="1"/>
  <c r="O85" i="1"/>
  <c r="O109" i="1"/>
  <c r="O79" i="1"/>
  <c r="S50" i="1"/>
  <c r="S70" i="1"/>
  <c r="S94" i="1"/>
  <c r="S79" i="1"/>
  <c r="S53" i="1"/>
  <c r="O91" i="1"/>
  <c r="S91" i="1"/>
  <c r="O88" i="1"/>
  <c r="O76" i="1"/>
  <c r="S76" i="1"/>
  <c r="O112" i="1"/>
  <c r="S112" i="1"/>
  <c r="O94" i="1"/>
  <c r="O67" i="1"/>
  <c r="S67" i="1"/>
  <c r="O82" i="1"/>
  <c r="S73" i="1"/>
  <c r="O53" i="1"/>
  <c r="S82" i="1"/>
  <c r="I47" i="1" l="1"/>
  <c r="E47" i="1"/>
  <c r="H44" i="1"/>
  <c r="D44" i="1"/>
  <c r="H47" i="1"/>
  <c r="D47" i="1"/>
  <c r="K44" i="1"/>
  <c r="G44" i="1"/>
  <c r="K47" i="1"/>
  <c r="J44" i="1"/>
  <c r="G47" i="1" l="1"/>
  <c r="S43" i="1"/>
  <c r="E44" i="1"/>
  <c r="O46" i="1"/>
  <c r="F47" i="1"/>
  <c r="S45" i="1"/>
  <c r="C44" i="1"/>
  <c r="O42" i="1"/>
  <c r="O43" i="1"/>
  <c r="I44" i="1"/>
  <c r="J47" i="1"/>
  <c r="C47" i="1"/>
  <c r="O45" i="1"/>
  <c r="F44" i="1"/>
  <c r="S44" i="1" s="1"/>
  <c r="S42" i="1"/>
  <c r="S46" i="1"/>
  <c r="O47" i="1" l="1"/>
  <c r="H32" i="1"/>
  <c r="D32" i="1"/>
  <c r="H35" i="1"/>
  <c r="D35" i="1"/>
  <c r="K32" i="1"/>
  <c r="G32" i="1"/>
  <c r="K35" i="1"/>
  <c r="G35" i="1"/>
  <c r="J32" i="1"/>
  <c r="K29" i="1"/>
  <c r="G29" i="1"/>
  <c r="J26" i="1"/>
  <c r="J29" i="1"/>
  <c r="E26" i="1"/>
  <c r="D26" i="1"/>
  <c r="K41" i="1"/>
  <c r="G41" i="1"/>
  <c r="I41" i="1"/>
  <c r="J41" i="1"/>
  <c r="S47" i="1"/>
  <c r="O44" i="1"/>
  <c r="E35" i="1" l="1"/>
  <c r="I35" i="1"/>
  <c r="J38" i="1"/>
  <c r="I38" i="1"/>
  <c r="E29" i="1"/>
  <c r="E41" i="1"/>
  <c r="H38" i="1"/>
  <c r="S40" i="1"/>
  <c r="K38" i="1"/>
  <c r="H41" i="1"/>
  <c r="S31" i="1"/>
  <c r="S36" i="1"/>
  <c r="F38" i="1"/>
  <c r="S28" i="1"/>
  <c r="K26" i="1"/>
  <c r="H29" i="1"/>
  <c r="F32" i="1"/>
  <c r="S30" i="1"/>
  <c r="C35" i="1"/>
  <c r="O33" i="1"/>
  <c r="O34" i="1"/>
  <c r="E32" i="1"/>
  <c r="F35" i="1"/>
  <c r="S33" i="1"/>
  <c r="O37" i="1"/>
  <c r="S37" i="1"/>
  <c r="O40" i="1"/>
  <c r="H26" i="1"/>
  <c r="F29" i="1"/>
  <c r="S27" i="1"/>
  <c r="S24" i="1"/>
  <c r="F26" i="1"/>
  <c r="O27" i="1"/>
  <c r="C29" i="1"/>
  <c r="S25" i="1"/>
  <c r="O28" i="1"/>
  <c r="C32" i="1"/>
  <c r="O30" i="1"/>
  <c r="O31" i="1"/>
  <c r="I32" i="1"/>
  <c r="J35" i="1"/>
  <c r="F41" i="1"/>
  <c r="S41" i="1" s="1"/>
  <c r="S39" i="1"/>
  <c r="E38" i="1"/>
  <c r="O39" i="1"/>
  <c r="C41" i="1"/>
  <c r="O36" i="1"/>
  <c r="C38" i="1"/>
  <c r="O25" i="1"/>
  <c r="I29" i="1"/>
  <c r="I26" i="1"/>
  <c r="O24" i="1"/>
  <c r="C26" i="1"/>
  <c r="D38" i="1"/>
  <c r="G38" i="1"/>
  <c r="D41" i="1"/>
  <c r="G26" i="1"/>
  <c r="D29" i="1"/>
  <c r="S34" i="1"/>
  <c r="O41" i="1" l="1"/>
  <c r="O29" i="1"/>
  <c r="O38" i="1"/>
  <c r="S35" i="1"/>
  <c r="O32" i="1"/>
  <c r="S29" i="1"/>
  <c r="S32" i="1"/>
  <c r="S38" i="1"/>
  <c r="O26" i="1"/>
  <c r="S26" i="1"/>
  <c r="O35" i="1"/>
  <c r="I23" i="1" l="1"/>
  <c r="E23" i="1"/>
  <c r="H20" i="1"/>
  <c r="D20" i="1"/>
  <c r="H23" i="1"/>
  <c r="D23" i="1"/>
  <c r="K20" i="1"/>
  <c r="G20" i="1"/>
  <c r="K23" i="1"/>
  <c r="G23" i="1"/>
  <c r="J20" i="1"/>
  <c r="S19" i="1" l="1"/>
  <c r="E20" i="1"/>
  <c r="F20" i="1"/>
  <c r="S18" i="1"/>
  <c r="O22" i="1"/>
  <c r="F23" i="1"/>
  <c r="S21" i="1"/>
  <c r="C20" i="1"/>
  <c r="O18" i="1"/>
  <c r="O19" i="1"/>
  <c r="I20" i="1"/>
  <c r="J23" i="1"/>
  <c r="C23" i="1"/>
  <c r="O21" i="1"/>
  <c r="O23" i="1" s="1"/>
  <c r="S22" i="1"/>
  <c r="S23" i="1" l="1"/>
  <c r="O20" i="1"/>
  <c r="S20" i="1"/>
  <c r="H164" i="1" l="1"/>
  <c r="D164" i="1"/>
  <c r="K161" i="1"/>
  <c r="G161" i="1"/>
  <c r="K164" i="1"/>
  <c r="G164" i="1"/>
  <c r="J161" i="1"/>
  <c r="J164" i="1"/>
  <c r="I161" i="1"/>
  <c r="E161" i="1"/>
  <c r="I164" i="1"/>
  <c r="E164" i="1"/>
  <c r="H161" i="1"/>
  <c r="D161" i="1"/>
  <c r="E168" i="1" l="1"/>
  <c r="E160" i="1"/>
  <c r="E162" i="1" s="1"/>
  <c r="F171" i="1"/>
  <c r="F163" i="1"/>
  <c r="S169" i="1"/>
  <c r="S163" i="1" s="1"/>
  <c r="F168" i="1"/>
  <c r="F160" i="1"/>
  <c r="S166" i="1"/>
  <c r="C171" i="1"/>
  <c r="C163" i="1"/>
  <c r="O169" i="1"/>
  <c r="S167" i="1"/>
  <c r="F161" i="1"/>
  <c r="S161" i="1" s="1"/>
  <c r="O170" i="1"/>
  <c r="O164" i="1" s="1"/>
  <c r="C164" i="1"/>
  <c r="H168" i="1"/>
  <c r="H162" i="1" s="1"/>
  <c r="H160" i="1"/>
  <c r="E171" i="1"/>
  <c r="E163" i="1"/>
  <c r="E165" i="1" s="1"/>
  <c r="I168" i="1"/>
  <c r="I162" i="1" s="1"/>
  <c r="I160" i="1"/>
  <c r="J171" i="1"/>
  <c r="J165" i="1" s="1"/>
  <c r="J163" i="1"/>
  <c r="J168" i="1"/>
  <c r="J162" i="1" s="1"/>
  <c r="J160" i="1"/>
  <c r="G171" i="1"/>
  <c r="G165" i="1" s="1"/>
  <c r="G163" i="1"/>
  <c r="O166" i="1"/>
  <c r="C168" i="1"/>
  <c r="C160" i="1"/>
  <c r="O167" i="1"/>
  <c r="O161" i="1" s="1"/>
  <c r="C161" i="1"/>
  <c r="I171" i="1"/>
  <c r="I165" i="1" s="1"/>
  <c r="I163" i="1"/>
  <c r="K171" i="1"/>
  <c r="K165" i="1" s="1"/>
  <c r="K163" i="1"/>
  <c r="G168" i="1"/>
  <c r="G162" i="1" s="1"/>
  <c r="G160" i="1"/>
  <c r="D171" i="1"/>
  <c r="D163" i="1"/>
  <c r="D165" i="1" s="1"/>
  <c r="F164" i="1"/>
  <c r="S170" i="1"/>
  <c r="S164" i="1" s="1"/>
  <c r="K168" i="1"/>
  <c r="K162" i="1" s="1"/>
  <c r="K160" i="1"/>
  <c r="H171" i="1"/>
  <c r="H165" i="1" s="1"/>
  <c r="H163" i="1"/>
  <c r="D168" i="1"/>
  <c r="D160" i="1"/>
  <c r="D162" i="1" s="1"/>
  <c r="C162" i="1" l="1"/>
  <c r="O168" i="1"/>
  <c r="O160" i="1"/>
  <c r="O162" i="1" s="1"/>
  <c r="O171" i="1"/>
  <c r="O163" i="1"/>
  <c r="O165" i="1" s="1"/>
  <c r="S160" i="1"/>
  <c r="S171" i="1"/>
  <c r="F165" i="1"/>
  <c r="S165" i="1" s="1"/>
  <c r="C165" i="1"/>
  <c r="F162" i="1"/>
  <c r="S162" i="1" s="1"/>
  <c r="S168" i="1"/>
  <c r="I99" i="1" l="1"/>
  <c r="E99" i="1"/>
  <c r="H96" i="1"/>
  <c r="D96" i="1"/>
  <c r="H99" i="1"/>
  <c r="D99" i="1"/>
  <c r="K96" i="1"/>
  <c r="K99" i="1"/>
  <c r="G99" i="1"/>
  <c r="J99" i="1"/>
  <c r="I96" i="1"/>
  <c r="E96" i="1"/>
  <c r="G96" i="1"/>
  <c r="J96" i="1"/>
  <c r="C103" i="1" l="1"/>
  <c r="C95" i="1"/>
  <c r="O101" i="1"/>
  <c r="O102" i="1"/>
  <c r="O96" i="1" s="1"/>
  <c r="C96" i="1"/>
  <c r="S105" i="1"/>
  <c r="S99" i="1" s="1"/>
  <c r="F99" i="1"/>
  <c r="C99" i="1"/>
  <c r="O105" i="1"/>
  <c r="O99" i="1" s="1"/>
  <c r="E106" i="1"/>
  <c r="E98" i="1"/>
  <c r="E100" i="1" s="1"/>
  <c r="E103" i="1"/>
  <c r="E95" i="1"/>
  <c r="E97" i="1" s="1"/>
  <c r="F106" i="1"/>
  <c r="S104" i="1"/>
  <c r="S98" i="1" s="1"/>
  <c r="F98" i="1"/>
  <c r="K103" i="1"/>
  <c r="K97" i="1" s="1"/>
  <c r="K95" i="1"/>
  <c r="G103" i="1"/>
  <c r="G97" i="1" s="1"/>
  <c r="G95" i="1"/>
  <c r="F103" i="1"/>
  <c r="F95" i="1"/>
  <c r="S101" i="1"/>
  <c r="C106" i="1"/>
  <c r="O104" i="1"/>
  <c r="C98" i="1"/>
  <c r="I106" i="1"/>
  <c r="I100" i="1" s="1"/>
  <c r="I98" i="1"/>
  <c r="I103" i="1"/>
  <c r="I97" i="1" s="1"/>
  <c r="I95" i="1"/>
  <c r="J106" i="1"/>
  <c r="J100" i="1" s="1"/>
  <c r="J98" i="1"/>
  <c r="F96" i="1"/>
  <c r="S96" i="1" s="1"/>
  <c r="S102" i="1"/>
  <c r="J103" i="1"/>
  <c r="J97" i="1" s="1"/>
  <c r="J95" i="1"/>
  <c r="G106" i="1"/>
  <c r="G100" i="1" s="1"/>
  <c r="G98" i="1"/>
  <c r="D106" i="1"/>
  <c r="D98" i="1"/>
  <c r="D100" i="1" s="1"/>
  <c r="D103" i="1"/>
  <c r="D95" i="1"/>
  <c r="D97" i="1" s="1"/>
  <c r="H103" i="1"/>
  <c r="H97" i="1" s="1"/>
  <c r="H95" i="1"/>
  <c r="K106" i="1"/>
  <c r="K100" i="1" s="1"/>
  <c r="K98" i="1"/>
  <c r="H106" i="1"/>
  <c r="H100" i="1" s="1"/>
  <c r="H98" i="1"/>
  <c r="C97" i="1" l="1"/>
  <c r="C100" i="1"/>
  <c r="O103" i="1"/>
  <c r="O95" i="1"/>
  <c r="O97" i="1" s="1"/>
  <c r="S95" i="1"/>
  <c r="F100" i="1"/>
  <c r="S100" i="1" s="1"/>
  <c r="S106" i="1"/>
  <c r="O106" i="1"/>
  <c r="O98" i="1"/>
  <c r="O100" i="1" s="1"/>
  <c r="S103" i="1"/>
  <c r="F97" i="1"/>
  <c r="S97" i="1" s="1"/>
  <c r="K10" i="1" l="1"/>
  <c r="K258" i="1" s="1"/>
  <c r="G10" i="1"/>
  <c r="G258" i="1" s="1"/>
  <c r="J7" i="1"/>
  <c r="J255" i="1" s="1"/>
  <c r="J10" i="1"/>
  <c r="J258" i="1" s="1"/>
  <c r="I7" i="1"/>
  <c r="I255" i="1" s="1"/>
  <c r="E7" i="1"/>
  <c r="E255" i="1" s="1"/>
  <c r="I10" i="1"/>
  <c r="I258" i="1" s="1"/>
  <c r="E10" i="1"/>
  <c r="E258" i="1" s="1"/>
  <c r="H7" i="1"/>
  <c r="H255" i="1" s="1"/>
  <c r="D7" i="1"/>
  <c r="D255" i="1" s="1"/>
  <c r="H10" i="1"/>
  <c r="H258" i="1" s="1"/>
  <c r="D10" i="1"/>
  <c r="D258" i="1" s="1"/>
  <c r="K7" i="1"/>
  <c r="K255" i="1" s="1"/>
  <c r="G7" i="1"/>
  <c r="G255" i="1" s="1"/>
  <c r="D14" i="1" l="1"/>
  <c r="D6" i="1"/>
  <c r="F17" i="1"/>
  <c r="F9" i="1"/>
  <c r="S15" i="1"/>
  <c r="E14" i="1"/>
  <c r="E6" i="1"/>
  <c r="S16" i="1"/>
  <c r="F10" i="1"/>
  <c r="K6" i="1"/>
  <c r="K254" i="1" s="1"/>
  <c r="K256" i="1" s="1"/>
  <c r="K14" i="1"/>
  <c r="K8" i="1" s="1"/>
  <c r="H17" i="1"/>
  <c r="H11" i="1" s="1"/>
  <c r="H9" i="1"/>
  <c r="H257" i="1" s="1"/>
  <c r="H259" i="1" s="1"/>
  <c r="H14" i="1"/>
  <c r="H8" i="1" s="1"/>
  <c r="H6" i="1"/>
  <c r="H254" i="1" s="1"/>
  <c r="H256" i="1" s="1"/>
  <c r="E17" i="1"/>
  <c r="E9" i="1"/>
  <c r="I14" i="1"/>
  <c r="I8" i="1" s="1"/>
  <c r="I6" i="1"/>
  <c r="I254" i="1" s="1"/>
  <c r="I256" i="1" s="1"/>
  <c r="J17" i="1"/>
  <c r="J11" i="1" s="1"/>
  <c r="J9" i="1"/>
  <c r="J257" i="1" s="1"/>
  <c r="J259" i="1" s="1"/>
  <c r="S12" i="1"/>
  <c r="F14" i="1"/>
  <c r="F6" i="1"/>
  <c r="O15" i="1"/>
  <c r="C17" i="1"/>
  <c r="C9" i="1"/>
  <c r="F7" i="1"/>
  <c r="S13" i="1"/>
  <c r="O16" i="1"/>
  <c r="O10" i="1" s="1"/>
  <c r="C10" i="1"/>
  <c r="C258" i="1" s="1"/>
  <c r="C7" i="1"/>
  <c r="C255" i="1" s="1"/>
  <c r="O13" i="1"/>
  <c r="O7" i="1" s="1"/>
  <c r="I17" i="1"/>
  <c r="I11" i="1" s="1"/>
  <c r="I9" i="1"/>
  <c r="I257" i="1" s="1"/>
  <c r="I259" i="1" s="1"/>
  <c r="J14" i="1"/>
  <c r="J8" i="1" s="1"/>
  <c r="J6" i="1"/>
  <c r="J254" i="1" s="1"/>
  <c r="J256" i="1" s="1"/>
  <c r="G17" i="1"/>
  <c r="G11" i="1" s="1"/>
  <c r="G9" i="1"/>
  <c r="G257" i="1" s="1"/>
  <c r="G259" i="1" s="1"/>
  <c r="O12" i="1"/>
  <c r="C6" i="1"/>
  <c r="C14" i="1"/>
  <c r="K17" i="1"/>
  <c r="K11" i="1" s="1"/>
  <c r="K9" i="1"/>
  <c r="K257" i="1" s="1"/>
  <c r="K259" i="1" s="1"/>
  <c r="G14" i="1"/>
  <c r="G8" i="1" s="1"/>
  <c r="G6" i="1"/>
  <c r="G254" i="1" s="1"/>
  <c r="G256" i="1" s="1"/>
  <c r="D9" i="1"/>
  <c r="D17" i="1"/>
  <c r="O14" i="1" l="1"/>
  <c r="O6" i="1"/>
  <c r="O8" i="1" s="1"/>
  <c r="F255" i="1"/>
  <c r="S255" i="1" s="1"/>
  <c r="S7" i="1"/>
  <c r="F254" i="1"/>
  <c r="S6" i="1"/>
  <c r="F257" i="1"/>
  <c r="S9" i="1"/>
  <c r="D257" i="1"/>
  <c r="D259" i="1" s="1"/>
  <c r="D11" i="1"/>
  <c r="C257" i="1"/>
  <c r="C11" i="1"/>
  <c r="F8" i="1"/>
  <c r="S8" i="1" s="1"/>
  <c r="S14" i="1"/>
  <c r="E254" i="1"/>
  <c r="E256" i="1" s="1"/>
  <c r="E8" i="1"/>
  <c r="F11" i="1"/>
  <c r="S11" i="1" s="1"/>
  <c r="S17" i="1"/>
  <c r="D254" i="1"/>
  <c r="D256" i="1" s="1"/>
  <c r="D8" i="1"/>
  <c r="C254" i="1"/>
  <c r="C8" i="1"/>
  <c r="O17" i="1"/>
  <c r="O9" i="1"/>
  <c r="O11" i="1" s="1"/>
  <c r="E257" i="1"/>
  <c r="E259" i="1" s="1"/>
  <c r="E11" i="1"/>
  <c r="F258" i="1"/>
  <c r="S258" i="1" s="1"/>
  <c r="S10" i="1"/>
  <c r="O258" i="1" l="1"/>
  <c r="F259" i="1"/>
  <c r="S259" i="1" s="1"/>
  <c r="S257" i="1"/>
  <c r="C256" i="1"/>
  <c r="O254" i="1"/>
  <c r="O255" i="1"/>
  <c r="F256" i="1"/>
  <c r="S256" i="1" s="1"/>
  <c r="S254" i="1"/>
  <c r="C259" i="1"/>
  <c r="O257" i="1"/>
  <c r="O259" i="1" s="1"/>
  <c r="O256" i="1" l="1"/>
</calcChain>
</file>

<file path=xl/sharedStrings.xml><?xml version="1.0" encoding="utf-8"?>
<sst xmlns="http://schemas.openxmlformats.org/spreadsheetml/2006/main" count="1135" uniqueCount="58">
  <si>
    <t>東京航空局　空港管理課</t>
    <rPh sb="0" eb="2">
      <t>トウキョウ</t>
    </rPh>
    <rPh sb="2" eb="5">
      <t>コウクウキョク</t>
    </rPh>
    <rPh sb="6" eb="8">
      <t>クウコウ</t>
    </rPh>
    <rPh sb="8" eb="11">
      <t>カンリカ</t>
    </rPh>
    <phoneticPr fontId="5"/>
  </si>
  <si>
    <t>空港</t>
    <rPh sb="0" eb="2">
      <t>クウコウ</t>
    </rPh>
    <phoneticPr fontId="5"/>
  </si>
  <si>
    <t>区分</t>
    <rPh sb="0" eb="2">
      <t>クブン</t>
    </rPh>
    <phoneticPr fontId="5"/>
  </si>
  <si>
    <t>速報値</t>
    <rPh sb="0" eb="3">
      <t>ソクホウチ</t>
    </rPh>
    <phoneticPr fontId="5"/>
  </si>
  <si>
    <t>年度計</t>
    <rPh sb="0" eb="2">
      <t>ネンド</t>
    </rPh>
    <rPh sb="2" eb="3">
      <t>ケイ</t>
    </rPh>
    <phoneticPr fontId="5"/>
  </si>
  <si>
    <t>暦年計</t>
    <rPh sb="0" eb="2">
      <t>レキネン</t>
    </rPh>
    <rPh sb="2" eb="3">
      <t>ケイ</t>
    </rPh>
    <phoneticPr fontId="5"/>
  </si>
  <si>
    <t>北海道地区</t>
    <rPh sb="0" eb="3">
      <t>ホッカイドウ</t>
    </rPh>
    <rPh sb="3" eb="5">
      <t>チク</t>
    </rPh>
    <phoneticPr fontId="5"/>
  </si>
  <si>
    <t>旅客　　　　　国内</t>
    <rPh sb="0" eb="2">
      <t>リョカク</t>
    </rPh>
    <rPh sb="7" eb="9">
      <t>コクナイ</t>
    </rPh>
    <phoneticPr fontId="7"/>
  </si>
  <si>
    <t>　　　　　　　国際</t>
    <rPh sb="7" eb="9">
      <t>コクサイ</t>
    </rPh>
    <phoneticPr fontId="7"/>
  </si>
  <si>
    <t>合計</t>
    <rPh sb="0" eb="2">
      <t>ゴウケイ</t>
    </rPh>
    <phoneticPr fontId="7"/>
  </si>
  <si>
    <t>貨物　　　　　国内</t>
    <rPh sb="0" eb="2">
      <t>カモツ</t>
    </rPh>
    <rPh sb="7" eb="9">
      <t>コクナイ</t>
    </rPh>
    <phoneticPr fontId="7"/>
  </si>
  <si>
    <t>新千歳</t>
    <rPh sb="0" eb="3">
      <t>シンチトセ</t>
    </rPh>
    <phoneticPr fontId="5"/>
  </si>
  <si>
    <t>旭川</t>
    <rPh sb="0" eb="2">
      <t>アサヒカワ</t>
    </rPh>
    <phoneticPr fontId="5"/>
  </si>
  <si>
    <t>稚内</t>
    <rPh sb="0" eb="2">
      <t>ワッカナイ</t>
    </rPh>
    <phoneticPr fontId="5"/>
  </si>
  <si>
    <t>釧路</t>
    <rPh sb="0" eb="2">
      <t>クシロ</t>
    </rPh>
    <phoneticPr fontId="5"/>
  </si>
  <si>
    <t>帯広</t>
    <rPh sb="0" eb="2">
      <t>オビヒロ</t>
    </rPh>
    <phoneticPr fontId="5"/>
  </si>
  <si>
    <t>函館</t>
    <rPh sb="0" eb="2">
      <t>ハコダテ</t>
    </rPh>
    <phoneticPr fontId="5"/>
  </si>
  <si>
    <t>利尻</t>
    <rPh sb="0" eb="2">
      <t>リシリ</t>
    </rPh>
    <phoneticPr fontId="5"/>
  </si>
  <si>
    <t>礼文
（休止中）</t>
    <rPh sb="0" eb="2">
      <t>レイブン</t>
    </rPh>
    <rPh sb="4" eb="7">
      <t>キュウシチュウ</t>
    </rPh>
    <phoneticPr fontId="5"/>
  </si>
  <si>
    <t>奥尻</t>
    <rPh sb="0" eb="2">
      <t>オクシリ</t>
    </rPh>
    <phoneticPr fontId="5"/>
  </si>
  <si>
    <t>中標津</t>
    <rPh sb="0" eb="3">
      <t>ナカシベツ</t>
    </rPh>
    <phoneticPr fontId="5"/>
  </si>
  <si>
    <t>紋別</t>
    <rPh sb="0" eb="2">
      <t>モンベツ</t>
    </rPh>
    <phoneticPr fontId="5"/>
  </si>
  <si>
    <t>女満別</t>
    <rPh sb="0" eb="3">
      <t>メマンベツ</t>
    </rPh>
    <phoneticPr fontId="5"/>
  </si>
  <si>
    <t>丘珠</t>
    <rPh sb="0" eb="2">
      <t>オカダマ</t>
    </rPh>
    <phoneticPr fontId="5"/>
  </si>
  <si>
    <t>東北地区</t>
    <rPh sb="0" eb="2">
      <t>トウホク</t>
    </rPh>
    <rPh sb="2" eb="4">
      <t>チク</t>
    </rPh>
    <phoneticPr fontId="5"/>
  </si>
  <si>
    <t>仙台</t>
    <rPh sb="0" eb="2">
      <t>センダイ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</si>
  <si>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</si>
  <si>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</si>
  <si>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青森</t>
    <rPh sb="0" eb="2">
      <t>アオモリ</t>
    </rPh>
    <phoneticPr fontId="5"/>
  </si>
  <si>
    <t>花巻</t>
    <rPh sb="0" eb="2">
      <t>ハナマキ</t>
    </rPh>
    <phoneticPr fontId="5"/>
  </si>
  <si>
    <t>大館能代</t>
    <rPh sb="0" eb="2">
      <t>オオダテ</t>
    </rPh>
    <rPh sb="2" eb="4">
      <t>ノシロ</t>
    </rPh>
    <phoneticPr fontId="5"/>
  </si>
  <si>
    <t>庄内</t>
    <rPh sb="0" eb="2">
      <t>ショウナイ</t>
    </rPh>
    <phoneticPr fontId="5"/>
  </si>
  <si>
    <t>福島</t>
    <rPh sb="0" eb="2">
      <t>フクシマ</t>
    </rPh>
    <phoneticPr fontId="5"/>
  </si>
  <si>
    <t>三沢</t>
    <rPh sb="0" eb="2">
      <t>ミサワ</t>
    </rPh>
    <phoneticPr fontId="5"/>
  </si>
  <si>
    <t>関東信越
静岡地区</t>
    <rPh sb="0" eb="2">
      <t>カントウ</t>
    </rPh>
    <rPh sb="2" eb="4">
      <t>シンエツ</t>
    </rPh>
    <rPh sb="5" eb="7">
      <t>シズオカ</t>
    </rPh>
    <rPh sb="7" eb="9">
      <t>チク</t>
    </rPh>
    <phoneticPr fontId="5"/>
  </si>
  <si>
    <t>成田</t>
    <rPh sb="0" eb="2">
      <t>ナリタ</t>
    </rPh>
    <phoneticPr fontId="5"/>
  </si>
  <si>
    <t>東京
（羽田）</t>
    <rPh sb="0" eb="2">
      <t>トウキョウ</t>
    </rPh>
    <rPh sb="4" eb="6">
      <t>ハネダ</t>
    </rPh>
    <phoneticPr fontId="5"/>
  </si>
  <si>
    <t>新潟</t>
    <rPh sb="0" eb="2">
      <t>ニイガタ</t>
    </rPh>
    <phoneticPr fontId="5"/>
  </si>
  <si>
    <t>大島</t>
    <rPh sb="0" eb="2">
      <t>オオシマ</t>
    </rPh>
    <phoneticPr fontId="5"/>
  </si>
  <si>
    <t>三宅島</t>
    <rPh sb="0" eb="3">
      <t>ミヤケジマ</t>
    </rPh>
    <phoneticPr fontId="5"/>
  </si>
  <si>
    <t>八丈島</t>
    <rPh sb="0" eb="3">
      <t>ハチジョウジマ</t>
    </rPh>
    <phoneticPr fontId="5"/>
  </si>
  <si>
    <t>新島</t>
    <rPh sb="0" eb="2">
      <t>ニイジマ</t>
    </rPh>
    <phoneticPr fontId="5"/>
  </si>
  <si>
    <t>神津島</t>
    <rPh sb="0" eb="1">
      <t>カミ</t>
    </rPh>
    <rPh sb="1" eb="2">
      <t>ツ</t>
    </rPh>
    <rPh sb="2" eb="3">
      <t>シマ</t>
    </rPh>
    <phoneticPr fontId="5"/>
  </si>
  <si>
    <t>佐渡</t>
    <rPh sb="0" eb="2">
      <t>サド</t>
    </rPh>
    <phoneticPr fontId="5"/>
  </si>
  <si>
    <t>松本</t>
    <rPh sb="0" eb="2">
      <t>マツモト</t>
    </rPh>
    <phoneticPr fontId="5"/>
  </si>
  <si>
    <t>静岡</t>
    <rPh sb="0" eb="2">
      <t>シズオカ</t>
    </rPh>
    <phoneticPr fontId="5"/>
  </si>
  <si>
    <t>調布</t>
    <rPh sb="0" eb="2">
      <t>チョウフ</t>
    </rPh>
    <phoneticPr fontId="5"/>
  </si>
  <si>
    <t>百里</t>
    <rPh sb="0" eb="2">
      <t>ヒャクリ</t>
    </rPh>
    <phoneticPr fontId="5"/>
  </si>
  <si>
    <t>管内空港計</t>
    <rPh sb="0" eb="2">
      <t>カンナイ</t>
    </rPh>
    <rPh sb="2" eb="4">
      <t>クウコウ</t>
    </rPh>
    <rPh sb="4" eb="5">
      <t>ケイ</t>
    </rPh>
    <phoneticPr fontId="5"/>
  </si>
  <si>
    <t>　　　　　　　　　　　　　　　　　　　　　　　　　　　　　　　　　　　　　　　　　</t>
    <phoneticPr fontId="5"/>
  </si>
  <si>
    <t>（注）</t>
    <phoneticPr fontId="5"/>
  </si>
  <si>
    <t>（１）単位:旅客数（人）、貨物量（ｋｇ）</t>
    <phoneticPr fontId="9"/>
  </si>
  <si>
    <t>（２）東京局調べ（但し成田は成田国際空港株式会社、東京税関作成資料による）</t>
    <rPh sb="3" eb="5">
      <t>トウキョウ</t>
    </rPh>
    <rPh sb="5" eb="6">
      <t>キョク</t>
    </rPh>
    <rPh sb="6" eb="7">
      <t>シラ</t>
    </rPh>
    <rPh sb="9" eb="10">
      <t>タダ</t>
    </rPh>
    <rPh sb="11" eb="13">
      <t>ナリタ</t>
    </rPh>
    <rPh sb="14" eb="16">
      <t>ナリタ</t>
    </rPh>
    <rPh sb="16" eb="18">
      <t>コクサイ</t>
    </rPh>
    <rPh sb="18" eb="20">
      <t>クウコウ</t>
    </rPh>
    <rPh sb="20" eb="24">
      <t>カブシキガイシャ</t>
    </rPh>
    <rPh sb="22" eb="24">
      <t>カイシャ</t>
    </rPh>
    <rPh sb="25" eb="27">
      <t>トウキョウ</t>
    </rPh>
    <rPh sb="27" eb="29">
      <t>ゼイカン</t>
    </rPh>
    <rPh sb="29" eb="31">
      <t>サクセイ</t>
    </rPh>
    <rPh sb="31" eb="33">
      <t>シリョウ</t>
    </rPh>
    <phoneticPr fontId="5"/>
  </si>
  <si>
    <t>（４）確定値については、今後修正される場合がございます。</t>
    <rPh sb="3" eb="6">
      <t>カクテイチ</t>
    </rPh>
    <rPh sb="12" eb="14">
      <t>コンゴ</t>
    </rPh>
    <rPh sb="14" eb="16">
      <t>シュウセイ</t>
    </rPh>
    <rPh sb="19" eb="21">
      <t>バアイ</t>
    </rPh>
    <phoneticPr fontId="5"/>
  </si>
  <si>
    <t/>
  </si>
  <si>
    <t>確定値</t>
  </si>
  <si>
    <t>管内空港の利用概況集計表（令和5年１月～令和6年３月）</t>
  </si>
  <si>
    <t>（３）10月31日付速報値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</si>
</sst>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月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38" fontId="8" fillId="0" borderId="6" xfId="2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38" fontId="8" fillId="0" borderId="10" xfId="2" applyFont="1" applyFill="1" applyBorder="1" applyAlignment="1">
      <alignment vertical="center"/>
    </xf>
    <xf numFmtId="0" fontId="6" fillId="3" borderId="10" xfId="1" applyFont="1" applyFill="1" applyBorder="1" applyAlignment="1">
      <alignment vertical="center"/>
    </xf>
    <xf numFmtId="38" fontId="8" fillId="3" borderId="10" xfId="2" applyFont="1" applyFill="1" applyBorder="1" applyAlignment="1">
      <alignment vertical="center"/>
    </xf>
    <xf numFmtId="38" fontId="8" fillId="3" borderId="11" xfId="2" applyFont="1" applyFill="1" applyBorder="1" applyAlignment="1">
      <alignment vertical="center"/>
    </xf>
    <xf numFmtId="38" fontId="8" fillId="3" borderId="12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3" xfId="2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38" fontId="8" fillId="0" borderId="14" xfId="2" applyFont="1" applyFill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38" fontId="8" fillId="0" borderId="13" xfId="2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38" fontId="8" fillId="3" borderId="7" xfId="2" applyFont="1" applyFill="1" applyBorder="1" applyAlignment="1">
      <alignment vertical="center"/>
    </xf>
    <xf numFmtId="38" fontId="8" fillId="3" borderId="8" xfId="2" applyFont="1" applyFill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/>
    </xf>
    <xf numFmtId="38" fontId="8" fillId="2" borderId="10" xfId="2" applyFont="1" applyFill="1" applyBorder="1" applyAlignment="1">
      <alignment horizontal="center" vertical="center"/>
    </xf>
    <xf numFmtId="38" fontId="8" fillId="3" borderId="13" xfId="2" applyFont="1" applyFill="1" applyBorder="1" applyAlignment="1">
      <alignment vertical="center"/>
    </xf>
    <xf numFmtId="38" fontId="8" fillId="2" borderId="11" xfId="2" applyFont="1" applyFill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1" xfId="2" applyFont="1" applyBorder="1" applyAlignment="1">
      <alignment horizontal="right" vertical="center"/>
    </xf>
    <xf numFmtId="38" fontId="8" fillId="0" borderId="9" xfId="2" applyFont="1" applyFill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 wrapText="1"/>
    </xf>
    <xf numFmtId="38" fontId="8" fillId="2" borderId="10" xfId="2" applyFont="1" applyFill="1" applyBorder="1" applyAlignment="1">
      <alignment horizontal="center" vertical="center" wrapText="1"/>
    </xf>
    <xf numFmtId="38" fontId="8" fillId="2" borderId="11" xfId="2" applyFont="1" applyFill="1" applyBorder="1" applyAlignment="1">
      <alignment horizontal="center" vertical="center" wrapText="1"/>
    </xf>
    <xf numFmtId="38" fontId="8" fillId="0" borderId="9" xfId="2" applyFont="1" applyBorder="1" applyAlignment="1">
      <alignment horizontal="center" vertical="center" wrapText="1"/>
    </xf>
    <xf numFmtId="38" fontId="8" fillId="0" borderId="10" xfId="2" applyFont="1" applyBorder="1" applyAlignment="1">
      <alignment horizontal="center" vertical="center" wrapText="1"/>
    </xf>
    <xf numFmtId="38" fontId="8" fillId="0" borderId="8" xfId="2" applyFont="1" applyBorder="1" applyAlignment="1">
      <alignment horizontal="center" vertical="center" wrapText="1"/>
    </xf>
    <xf numFmtId="38" fontId="8" fillId="0" borderId="6" xfId="2" applyFont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 wrapText="1"/>
    </xf>
    <xf numFmtId="38" fontId="8" fillId="0" borderId="10" xfId="2" applyFont="1" applyFill="1" applyBorder="1" applyAlignment="1">
      <alignment horizontal="center" vertical="center" wrapText="1"/>
    </xf>
    <xf numFmtId="38" fontId="8" fillId="0" borderId="11" xfId="2" applyFont="1" applyFill="1" applyBorder="1" applyAlignment="1">
      <alignment horizontal="center" vertical="center" wrapText="1"/>
    </xf>
    <xf numFmtId="38" fontId="8" fillId="2" borderId="6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vertical="center"/>
    </xf>
    <xf numFmtId="38" fontId="8" fillId="2" borderId="8" xfId="2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</cellXfs>
  <cellStyles count="3">
    <cellStyle name="桁区切り 2" xfId="2" xr:uid="{1AA0DBA5-63A4-44A0-9BBE-4BDD40C8A15F}"/>
    <cellStyle name="標準" xfId="0" builtinId="0"/>
    <cellStyle name="標準 2" xfId="1" xr:uid="{B92F28FF-689A-4E84-8F38-BB74DFFEF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50F77-0443-4EC4-A902-7299E6666D27}">
  <sheetPr codeName="Sheet5">
    <tabColor rgb="FFFFFF00"/>
  </sheetPr>
  <dimension ref="A1:S263"/>
  <sheetViews>
    <sheetView tabSelected="1" view="pageBreakPreview" zoomScale="60" zoomScaleNormal="110" workbookViewId="0">
      <pane xSplit="2" ySplit="5" topLeftCell="C6" activePane="bottomRight" state="frozen"/>
      <selection activeCell="F4" sqref="F4:R4"/>
      <selection pane="topRight" activeCell="F4" sqref="F4:R4"/>
      <selection pane="bottomLeft" activeCell="F4" sqref="F4:R4"/>
      <selection pane="bottomRight" activeCell="A4" sqref="A4:A5"/>
    </sheetView>
  </sheetViews>
  <sheetFormatPr defaultRowHeight="18.75" x14ac:dyDescent="0.4"/>
  <cols>
    <col min="1" max="1" width="10.5" style="2" customWidth="1"/>
    <col min="2" max="2" width="15.5" style="2" bestFit="1" customWidth="1"/>
    <col min="3" max="5" width="13.25" style="2" customWidth="1"/>
    <col min="6" max="19" width="13.125" style="2" customWidth="1"/>
    <col min="20" max="20" width="2.625" style="2" customWidth="1"/>
    <col min="21" max="16384" width="9" style="2"/>
  </cols>
  <sheetData>
    <row r="1" spans="1:19" ht="13.7" customHeight="1" x14ac:dyDescent="0.4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7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3.7" customHeight="1" thickBot="1" x14ac:dyDescent="0.4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25" customHeight="1" thickBot="1" x14ac:dyDescent="0.45">
      <c r="A4" s="4" t="s">
        <v>1</v>
      </c>
      <c r="B4" s="4" t="s">
        <v>2</v>
      </c>
      <c r="C4" s="5" t="s">
        <v>55</v>
      </c>
      <c r="D4" s="6"/>
      <c r="E4" s="6"/>
      <c r="F4" s="5" t="s">
        <v>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8" t="s">
        <v>4</v>
      </c>
    </row>
    <row r="5" spans="1:19" ht="13.7" customHeight="1" thickBot="1" x14ac:dyDescent="0.45">
      <c r="A5" s="9"/>
      <c r="B5" s="9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 t="s">
        <v>5</v>
      </c>
      <c r="P5" s="10">
        <v>1</v>
      </c>
      <c r="Q5" s="10">
        <v>2</v>
      </c>
      <c r="R5" s="10">
        <v>3</v>
      </c>
      <c r="S5" s="11"/>
    </row>
    <row r="6" spans="1:19" ht="13.7" customHeight="1" x14ac:dyDescent="0.4">
      <c r="A6" s="12" t="s">
        <v>6</v>
      </c>
      <c r="B6" s="13" t="s">
        <v>7</v>
      </c>
      <c r="C6" s="14">
        <f t="shared" ref="C6:R7" si="0">SUM(C12,C18,C24,C30,C36,C42,C48,C54,C65,C71,C77,C83,C89)</f>
        <v>1673976</v>
      </c>
      <c r="D6" s="14">
        <f t="shared" si="0"/>
        <v>1828943</v>
      </c>
      <c r="E6" s="14">
        <f t="shared" si="0"/>
        <v>2088548</v>
      </c>
      <c r="F6" s="14">
        <f t="shared" si="0"/>
        <v>1706233</v>
      </c>
      <c r="G6" s="14">
        <f t="shared" si="0"/>
        <v>2116519</v>
      </c>
      <c r="H6" s="14">
        <f t="shared" si="0"/>
        <v>2234569</v>
      </c>
      <c r="I6" s="14">
        <f t="shared" si="0"/>
        <v>2393589</v>
      </c>
      <c r="J6" s="14">
        <f t="shared" si="0"/>
        <v>2665735</v>
      </c>
      <c r="K6" s="14">
        <f t="shared" si="0"/>
        <v>2429192</v>
      </c>
      <c r="L6" s="14">
        <f t="shared" si="0"/>
        <v>0</v>
      </c>
      <c r="M6" s="14">
        <f t="shared" si="0"/>
        <v>0</v>
      </c>
      <c r="N6" s="14">
        <f t="shared" si="0"/>
        <v>0</v>
      </c>
      <c r="O6" s="14">
        <f t="shared" si="0"/>
        <v>19137304</v>
      </c>
      <c r="P6" s="14">
        <f t="shared" si="0"/>
        <v>0</v>
      </c>
      <c r="Q6" s="14">
        <f t="shared" si="0"/>
        <v>0</v>
      </c>
      <c r="R6" s="14">
        <f t="shared" si="0"/>
        <v>0</v>
      </c>
      <c r="S6" s="14">
        <f t="shared" ref="S6:S59" si="1">SUM(F6:N6,P6:R6)</f>
        <v>13545837</v>
      </c>
    </row>
    <row r="7" spans="1:19" ht="13.7" customHeight="1" x14ac:dyDescent="0.4">
      <c r="A7" s="15"/>
      <c r="B7" s="16" t="s">
        <v>8</v>
      </c>
      <c r="C7" s="17">
        <f t="shared" si="0"/>
        <v>250671</v>
      </c>
      <c r="D7" s="17">
        <f t="shared" si="0"/>
        <v>242479</v>
      </c>
      <c r="E7" s="17">
        <f t="shared" si="0"/>
        <v>180554</v>
      </c>
      <c r="F7" s="17">
        <f t="shared" si="0"/>
        <v>120659</v>
      </c>
      <c r="G7" s="17">
        <f t="shared" si="0"/>
        <v>133943</v>
      </c>
      <c r="H7" s="17">
        <f t="shared" si="0"/>
        <v>178407</v>
      </c>
      <c r="I7" s="17">
        <f t="shared" si="0"/>
        <v>294023</v>
      </c>
      <c r="J7" s="17">
        <f t="shared" si="0"/>
        <v>292801</v>
      </c>
      <c r="K7" s="17">
        <f t="shared" si="0"/>
        <v>190267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1883804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1"/>
        <v>1210100</v>
      </c>
    </row>
    <row r="8" spans="1:19" ht="13.7" customHeight="1" thickBot="1" x14ac:dyDescent="0.45">
      <c r="A8" s="15"/>
      <c r="B8" s="18" t="s">
        <v>9</v>
      </c>
      <c r="C8" s="19">
        <f>SUM(C6:C7)</f>
        <v>1924647</v>
      </c>
      <c r="D8" s="19">
        <f>SUM(D6:D7)</f>
        <v>2071422</v>
      </c>
      <c r="E8" s="19">
        <f>SUM(E6:E7)</f>
        <v>2269102</v>
      </c>
      <c r="F8" s="20">
        <f t="shared" ref="F8:M8" si="2">SUM(F14,F20,F26,F32,F38,F44,F50,F56,F67,F73,F79,F85,F91,)</f>
        <v>1826892</v>
      </c>
      <c r="G8" s="20">
        <f t="shared" si="2"/>
        <v>2250462</v>
      </c>
      <c r="H8" s="20">
        <f t="shared" si="2"/>
        <v>2412976</v>
      </c>
      <c r="I8" s="20">
        <f t="shared" si="2"/>
        <v>2687612</v>
      </c>
      <c r="J8" s="20">
        <f t="shared" si="2"/>
        <v>2958536</v>
      </c>
      <c r="K8" s="20">
        <f t="shared" si="2"/>
        <v>2619459</v>
      </c>
      <c r="L8" s="20">
        <f t="shared" si="2"/>
        <v>0</v>
      </c>
      <c r="M8" s="20">
        <f t="shared" si="2"/>
        <v>0</v>
      </c>
      <c r="N8" s="21">
        <f>SUM(N6:N7)</f>
        <v>0</v>
      </c>
      <c r="O8" s="21">
        <f>SUM(O6:O7)</f>
        <v>21021108</v>
      </c>
      <c r="P8" s="19">
        <f>SUM(P6:P7)</f>
        <v>0</v>
      </c>
      <c r="Q8" s="19">
        <f>SUM(Q6:Q7)</f>
        <v>0</v>
      </c>
      <c r="R8" s="19">
        <f>SUM(R6:R7)</f>
        <v>0</v>
      </c>
      <c r="S8" s="20">
        <f t="shared" si="1"/>
        <v>14755937</v>
      </c>
    </row>
    <row r="9" spans="1:19" ht="13.7" customHeight="1" x14ac:dyDescent="0.4">
      <c r="A9" s="15"/>
      <c r="B9" s="13" t="s">
        <v>10</v>
      </c>
      <c r="C9" s="22">
        <f>SUM(C15,C21,C27,C33,C39,C45,C51,,C57,C68,C74,C80,C86,C92,)</f>
        <v>9117047</v>
      </c>
      <c r="D9" s="22">
        <f>SUM(D15,D21,D27,D33,D39,D45,D51,,D57,D68,D74,D80,D86,D92,)</f>
        <v>9238826</v>
      </c>
      <c r="E9" s="22">
        <f>SUM(E15,E21,E27,E33,E39,E45,E51,,E57,E68,E74,E80,E86,E92,)</f>
        <v>10813497</v>
      </c>
      <c r="F9" s="22">
        <f t="shared" ref="F9:O9" si="3">SUM(F15,F21,F27,F33,F39,F45,F51,,F57,F68,F74,F80,F86,F92,)</f>
        <v>10219964</v>
      </c>
      <c r="G9" s="22">
        <f t="shared" si="3"/>
        <v>9453091</v>
      </c>
      <c r="H9" s="22">
        <f t="shared" si="3"/>
        <v>10924834</v>
      </c>
      <c r="I9" s="22">
        <f t="shared" si="3"/>
        <v>12567474</v>
      </c>
      <c r="J9" s="22">
        <f t="shared" si="3"/>
        <v>12335766</v>
      </c>
      <c r="K9" s="22">
        <f t="shared" si="3"/>
        <v>12465500</v>
      </c>
      <c r="L9" s="22">
        <f t="shared" si="3"/>
        <v>0</v>
      </c>
      <c r="M9" s="22">
        <f t="shared" si="3"/>
        <v>0</v>
      </c>
      <c r="N9" s="22">
        <f t="shared" si="3"/>
        <v>0</v>
      </c>
      <c r="O9" s="22">
        <f t="shared" si="3"/>
        <v>97135999</v>
      </c>
      <c r="P9" s="14">
        <f t="shared" ref="P9:P10" si="4">SUM(P15,P21,P27,P33,P39,P45,P51,P57,P68,P74,P80,P86,P92)</f>
        <v>0</v>
      </c>
      <c r="Q9" s="14">
        <f>SUM(Q15,Q21,Q27,Q33,Q39,Q45,Q51,Q57,Q68,Q74,Q80,Q86,Q92)</f>
        <v>0</v>
      </c>
      <c r="R9" s="14">
        <f>SUM(R15,R21,R27,R33,R39,R45,R51,R57,R68,R74,R80,R86,R92)</f>
        <v>0</v>
      </c>
      <c r="S9" s="22">
        <f t="shared" si="1"/>
        <v>67966629</v>
      </c>
    </row>
    <row r="10" spans="1:19" ht="13.7" customHeight="1" x14ac:dyDescent="0.4">
      <c r="A10" s="15"/>
      <c r="B10" s="16" t="s">
        <v>8</v>
      </c>
      <c r="C10" s="23">
        <f>SUM(C16,C22,C28,C34,C40,C46,C52,C58,C69,C75,C81,C87,C93)</f>
        <v>597824</v>
      </c>
      <c r="D10" s="23">
        <f>SUM(D16,D22,D28,D34,D40,D46,D52,D58,D69,D75,D81,D87,D93)</f>
        <v>553571</v>
      </c>
      <c r="E10" s="23">
        <f>SUM(E16,E22,E28,E34,E40,E46,E52,E58,E69,E75,E81,E87,E93)</f>
        <v>581594</v>
      </c>
      <c r="F10" s="23">
        <f t="shared" ref="F10:O10" si="5">SUM(F16,F22,F28,F34,F40,F46,F52,F58,F69,F75,F81,F87,F93)</f>
        <v>674655</v>
      </c>
      <c r="G10" s="23">
        <f t="shared" si="5"/>
        <v>548724</v>
      </c>
      <c r="H10" s="23">
        <f t="shared" si="5"/>
        <v>560834</v>
      </c>
      <c r="I10" s="23">
        <f t="shared" si="5"/>
        <v>497691</v>
      </c>
      <c r="J10" s="23">
        <f t="shared" si="5"/>
        <v>480157</v>
      </c>
      <c r="K10" s="23">
        <f t="shared" si="5"/>
        <v>592270</v>
      </c>
      <c r="L10" s="23">
        <f t="shared" si="5"/>
        <v>0</v>
      </c>
      <c r="M10" s="23">
        <f t="shared" si="5"/>
        <v>0</v>
      </c>
      <c r="N10" s="23">
        <f t="shared" si="5"/>
        <v>0</v>
      </c>
      <c r="O10" s="23">
        <f t="shared" si="5"/>
        <v>5087320</v>
      </c>
      <c r="P10" s="17">
        <f t="shared" si="4"/>
        <v>0</v>
      </c>
      <c r="Q10" s="17">
        <f>SUM(Q16,Q22,Q28,Q34,Q40,Q46,Q52,Q58,Q69,Q75,Q81,Q87,Q93)</f>
        <v>0</v>
      </c>
      <c r="R10" s="17">
        <f>SUM(R16,R22,R28,R34,R40,R46,R52,R58,R69,R75,R81,R87,R93)</f>
        <v>0</v>
      </c>
      <c r="S10" s="17">
        <f t="shared" si="1"/>
        <v>3354331</v>
      </c>
    </row>
    <row r="11" spans="1:19" ht="13.7" customHeight="1" x14ac:dyDescent="0.4">
      <c r="A11" s="24"/>
      <c r="B11" s="18" t="s">
        <v>9</v>
      </c>
      <c r="C11" s="21">
        <f>SUM(C9:C10)</f>
        <v>9714871</v>
      </c>
      <c r="D11" s="21">
        <f>SUM(D9:D10)</f>
        <v>9792397</v>
      </c>
      <c r="E11" s="21">
        <f>SUM(E9:E10)</f>
        <v>11395091</v>
      </c>
      <c r="F11" s="19">
        <f>SUM(F17,F23,F29,F35,F41,F47,F53,F59,F70,F76,F82,F88,F94,)</f>
        <v>10894619</v>
      </c>
      <c r="G11" s="19">
        <f t="shared" ref="G11:L11" si="6">SUM(G17,G23,G29,G35,G41,G47,G53,G59,G70,G76,G82,G88,G94,)</f>
        <v>10001815</v>
      </c>
      <c r="H11" s="19">
        <f t="shared" si="6"/>
        <v>11485668</v>
      </c>
      <c r="I11" s="19">
        <f t="shared" si="6"/>
        <v>13065165</v>
      </c>
      <c r="J11" s="19">
        <f t="shared" si="6"/>
        <v>12815923</v>
      </c>
      <c r="K11" s="19">
        <f t="shared" si="6"/>
        <v>13057770</v>
      </c>
      <c r="L11" s="19">
        <f t="shared" si="6"/>
        <v>0</v>
      </c>
      <c r="M11" s="19">
        <f>SUM(M17,M23,M29,M35,M41,M47,M53,M59,M70,M76,M82,M88,M94,)</f>
        <v>0</v>
      </c>
      <c r="N11" s="21">
        <f>SUM(N9:N10)</f>
        <v>0</v>
      </c>
      <c r="O11" s="21">
        <f>SUM(O9:O10)</f>
        <v>102223319</v>
      </c>
      <c r="P11" s="21">
        <f>SUM(P9:P10)</f>
        <v>0</v>
      </c>
      <c r="Q11" s="21">
        <f>SUM(Q9:Q10)</f>
        <v>0</v>
      </c>
      <c r="R11" s="21">
        <f>SUM(R9:R10)</f>
        <v>0</v>
      </c>
      <c r="S11" s="20">
        <f t="shared" si="1"/>
        <v>71320960</v>
      </c>
    </row>
    <row r="12" spans="1:19" ht="13.7" customHeight="1" x14ac:dyDescent="0.4">
      <c r="A12" s="25" t="s">
        <v>11</v>
      </c>
      <c r="B12" s="13" t="s">
        <v>7</v>
      </c>
      <c r="C12" s="26">
        <v>1314078</v>
      </c>
      <c r="D12" s="26">
        <v>1440805</v>
      </c>
      <c r="E12" s="26">
        <v>1651076</v>
      </c>
      <c r="F12" s="26">
        <v>1328089</v>
      </c>
      <c r="G12" s="26">
        <v>1656729</v>
      </c>
      <c r="H12" s="26">
        <v>1715545</v>
      </c>
      <c r="I12" s="26">
        <v>1842406</v>
      </c>
      <c r="J12" s="26">
        <v>2038500</v>
      </c>
      <c r="K12" s="26">
        <v>1880512</v>
      </c>
      <c r="L12" s="26" t="s">
        <v>54</v>
      </c>
      <c r="M12" s="26" t="s">
        <v>54</v>
      </c>
      <c r="N12" s="26" t="s">
        <v>54</v>
      </c>
      <c r="O12" s="26">
        <f>SUM(C12:N12)</f>
        <v>14867740</v>
      </c>
      <c r="P12" s="26" t="s">
        <v>54</v>
      </c>
      <c r="Q12" s="26" t="s">
        <v>54</v>
      </c>
      <c r="R12" s="26" t="s">
        <v>54</v>
      </c>
      <c r="S12" s="22">
        <f t="shared" si="1"/>
        <v>10461781</v>
      </c>
    </row>
    <row r="13" spans="1:19" ht="13.7" customHeight="1" x14ac:dyDescent="0.4">
      <c r="A13" s="27"/>
      <c r="B13" s="16" t="s">
        <v>8</v>
      </c>
      <c r="C13" s="28">
        <v>250671</v>
      </c>
      <c r="D13" s="28">
        <v>240981</v>
      </c>
      <c r="E13" s="28">
        <v>180554</v>
      </c>
      <c r="F13" s="28">
        <v>120659</v>
      </c>
      <c r="G13" s="28">
        <v>130927</v>
      </c>
      <c r="H13" s="28">
        <v>174195</v>
      </c>
      <c r="I13" s="28">
        <v>282231</v>
      </c>
      <c r="J13" s="28">
        <v>279636</v>
      </c>
      <c r="K13" s="28">
        <v>181030</v>
      </c>
      <c r="L13" s="28" t="s">
        <v>54</v>
      </c>
      <c r="M13" s="28" t="s">
        <v>54</v>
      </c>
      <c r="N13" s="28" t="s">
        <v>54</v>
      </c>
      <c r="O13" s="23">
        <f>SUM(C13:N13)</f>
        <v>1840884</v>
      </c>
      <c r="P13" s="28" t="s">
        <v>54</v>
      </c>
      <c r="Q13" s="28" t="s">
        <v>54</v>
      </c>
      <c r="R13" s="28" t="s">
        <v>54</v>
      </c>
      <c r="S13" s="17">
        <f t="shared" si="1"/>
        <v>1168678</v>
      </c>
    </row>
    <row r="14" spans="1:19" ht="13.7" customHeight="1" x14ac:dyDescent="0.4">
      <c r="A14" s="27"/>
      <c r="B14" s="18" t="s">
        <v>9</v>
      </c>
      <c r="C14" s="21">
        <f>SUM(C12:C13)</f>
        <v>1564749</v>
      </c>
      <c r="D14" s="21">
        <f>SUM(D12:D13)</f>
        <v>1681786</v>
      </c>
      <c r="E14" s="21">
        <f>SUM(E12:E13)</f>
        <v>1831630</v>
      </c>
      <c r="F14" s="19">
        <f>SUM(F12,F13)</f>
        <v>1448748</v>
      </c>
      <c r="G14" s="19">
        <f t="shared" ref="G14:N14" si="7">SUM(G12,G13)</f>
        <v>1787656</v>
      </c>
      <c r="H14" s="19">
        <f t="shared" si="7"/>
        <v>1889740</v>
      </c>
      <c r="I14" s="19">
        <f t="shared" si="7"/>
        <v>2124637</v>
      </c>
      <c r="J14" s="19">
        <f t="shared" si="7"/>
        <v>2318136</v>
      </c>
      <c r="K14" s="19">
        <f t="shared" si="7"/>
        <v>2061542</v>
      </c>
      <c r="L14" s="19">
        <f t="shared" si="7"/>
        <v>0</v>
      </c>
      <c r="M14" s="19">
        <f t="shared" si="7"/>
        <v>0</v>
      </c>
      <c r="N14" s="19">
        <f t="shared" si="7"/>
        <v>0</v>
      </c>
      <c r="O14" s="21">
        <f>SUM(O12:O13)</f>
        <v>16708624</v>
      </c>
      <c r="P14" s="19">
        <f t="shared" ref="P14:R14" si="8">SUM(P12,P13)</f>
        <v>0</v>
      </c>
      <c r="Q14" s="19">
        <f t="shared" si="8"/>
        <v>0</v>
      </c>
      <c r="R14" s="19">
        <f t="shared" si="8"/>
        <v>0</v>
      </c>
      <c r="S14" s="20">
        <f t="shared" si="1"/>
        <v>11630459</v>
      </c>
    </row>
    <row r="15" spans="1:19" ht="13.7" customHeight="1" x14ac:dyDescent="0.4">
      <c r="A15" s="27"/>
      <c r="B15" s="13" t="s">
        <v>10</v>
      </c>
      <c r="C15" s="26">
        <v>8303427</v>
      </c>
      <c r="D15" s="26">
        <v>8404377</v>
      </c>
      <c r="E15" s="26">
        <v>9880902</v>
      </c>
      <c r="F15" s="26">
        <v>9440724</v>
      </c>
      <c r="G15" s="26">
        <v>8667830</v>
      </c>
      <c r="H15" s="26">
        <v>9899655</v>
      </c>
      <c r="I15" s="26">
        <v>11419873</v>
      </c>
      <c r="J15" s="26">
        <v>11106123</v>
      </c>
      <c r="K15" s="26">
        <v>11351038</v>
      </c>
      <c r="L15" s="26" t="s">
        <v>54</v>
      </c>
      <c r="M15" s="26" t="s">
        <v>54</v>
      </c>
      <c r="N15" s="26" t="s">
        <v>54</v>
      </c>
      <c r="O15" s="26">
        <f>SUM(C15:N15)</f>
        <v>88473949</v>
      </c>
      <c r="P15" s="26" t="s">
        <v>54</v>
      </c>
      <c r="Q15" s="26" t="s">
        <v>54</v>
      </c>
      <c r="R15" s="26" t="s">
        <v>54</v>
      </c>
      <c r="S15" s="22">
        <f t="shared" si="1"/>
        <v>61885243</v>
      </c>
    </row>
    <row r="16" spans="1:19" ht="13.7" customHeight="1" x14ac:dyDescent="0.4">
      <c r="A16" s="27"/>
      <c r="B16" s="16" t="s">
        <v>8</v>
      </c>
      <c r="C16" s="28">
        <v>597824</v>
      </c>
      <c r="D16" s="28">
        <v>553571</v>
      </c>
      <c r="E16" s="28">
        <v>581594</v>
      </c>
      <c r="F16" s="28">
        <v>674655</v>
      </c>
      <c r="G16" s="28">
        <v>548724</v>
      </c>
      <c r="H16" s="28">
        <v>560834</v>
      </c>
      <c r="I16" s="28">
        <v>497691</v>
      </c>
      <c r="J16" s="28">
        <v>480157</v>
      </c>
      <c r="K16" s="28">
        <v>592270</v>
      </c>
      <c r="L16" s="28" t="s">
        <v>54</v>
      </c>
      <c r="M16" s="28" t="s">
        <v>54</v>
      </c>
      <c r="N16" s="28" t="s">
        <v>54</v>
      </c>
      <c r="O16" s="23">
        <f>SUM(C16:N16)</f>
        <v>5087320</v>
      </c>
      <c r="P16" s="28" t="s">
        <v>54</v>
      </c>
      <c r="Q16" s="28" t="s">
        <v>54</v>
      </c>
      <c r="R16" s="28" t="s">
        <v>54</v>
      </c>
      <c r="S16" s="17">
        <f t="shared" si="1"/>
        <v>3354331</v>
      </c>
    </row>
    <row r="17" spans="1:19" ht="13.7" customHeight="1" x14ac:dyDescent="0.4">
      <c r="A17" s="29"/>
      <c r="B17" s="18" t="s">
        <v>9</v>
      </c>
      <c r="C17" s="21">
        <f>SUM(C15:C16)</f>
        <v>8901251</v>
      </c>
      <c r="D17" s="21">
        <f>SUM(D15:D16)</f>
        <v>8957948</v>
      </c>
      <c r="E17" s="21">
        <f>SUM(E15:E16)</f>
        <v>10462496</v>
      </c>
      <c r="F17" s="21">
        <f>SUM(F15,F16)</f>
        <v>10115379</v>
      </c>
      <c r="G17" s="21">
        <f t="shared" ref="G17:M17" si="9">SUM(G15,G16)</f>
        <v>9216554</v>
      </c>
      <c r="H17" s="21">
        <f t="shared" si="9"/>
        <v>10460489</v>
      </c>
      <c r="I17" s="21">
        <f t="shared" si="9"/>
        <v>11917564</v>
      </c>
      <c r="J17" s="21">
        <f t="shared" si="9"/>
        <v>11586280</v>
      </c>
      <c r="K17" s="21">
        <f t="shared" si="9"/>
        <v>11943308</v>
      </c>
      <c r="L17" s="21">
        <f t="shared" si="9"/>
        <v>0</v>
      </c>
      <c r="M17" s="21">
        <f t="shared" si="9"/>
        <v>0</v>
      </c>
      <c r="N17" s="21">
        <f>SUM(N15:N16)</f>
        <v>0</v>
      </c>
      <c r="O17" s="21">
        <f>SUM(O15:O16)</f>
        <v>93561269</v>
      </c>
      <c r="P17" s="21">
        <f t="shared" ref="P17:R17" si="10">SUM(P15,P16)</f>
        <v>0</v>
      </c>
      <c r="Q17" s="21">
        <f t="shared" si="10"/>
        <v>0</v>
      </c>
      <c r="R17" s="21">
        <f t="shared" si="10"/>
        <v>0</v>
      </c>
      <c r="S17" s="20">
        <f t="shared" si="1"/>
        <v>65239574</v>
      </c>
    </row>
    <row r="18" spans="1:19" ht="13.7" customHeight="1" x14ac:dyDescent="0.4">
      <c r="A18" s="25" t="s">
        <v>12</v>
      </c>
      <c r="B18" s="13" t="s">
        <v>7</v>
      </c>
      <c r="C18" s="26">
        <v>69410</v>
      </c>
      <c r="D18" s="26">
        <v>71752</v>
      </c>
      <c r="E18" s="26">
        <v>79493</v>
      </c>
      <c r="F18" s="26">
        <v>57209</v>
      </c>
      <c r="G18" s="26">
        <v>70726</v>
      </c>
      <c r="H18" s="26">
        <v>86578</v>
      </c>
      <c r="I18" s="26">
        <v>102199</v>
      </c>
      <c r="J18" s="26">
        <v>115178</v>
      </c>
      <c r="K18" s="26">
        <v>98568</v>
      </c>
      <c r="L18" s="26" t="s">
        <v>54</v>
      </c>
      <c r="M18" s="26" t="s">
        <v>54</v>
      </c>
      <c r="N18" s="26" t="s">
        <v>54</v>
      </c>
      <c r="O18" s="26">
        <f t="shared" ref="O18:O19" si="11">SUM(C18:N18)</f>
        <v>751113</v>
      </c>
      <c r="P18" s="26" t="s">
        <v>54</v>
      </c>
      <c r="Q18" s="26" t="s">
        <v>54</v>
      </c>
      <c r="R18" s="26" t="s">
        <v>54</v>
      </c>
      <c r="S18" s="22">
        <f t="shared" si="1"/>
        <v>530458</v>
      </c>
    </row>
    <row r="19" spans="1:19" ht="13.7" customHeight="1" x14ac:dyDescent="0.4">
      <c r="A19" s="27"/>
      <c r="B19" s="16" t="s">
        <v>8</v>
      </c>
      <c r="C19" s="28">
        <v>0</v>
      </c>
      <c r="D19" s="28">
        <v>1498</v>
      </c>
      <c r="E19" s="28">
        <v>0</v>
      </c>
      <c r="F19" s="28">
        <v>0</v>
      </c>
      <c r="G19" s="28">
        <v>1105</v>
      </c>
      <c r="H19" s="28">
        <v>1193</v>
      </c>
      <c r="I19" s="28">
        <v>4398</v>
      </c>
      <c r="J19" s="28">
        <v>5692</v>
      </c>
      <c r="K19" s="28">
        <v>2453</v>
      </c>
      <c r="L19" s="28" t="s">
        <v>54</v>
      </c>
      <c r="M19" s="28" t="s">
        <v>54</v>
      </c>
      <c r="N19" s="28" t="s">
        <v>54</v>
      </c>
      <c r="O19" s="23">
        <f t="shared" si="11"/>
        <v>16339</v>
      </c>
      <c r="P19" s="28" t="s">
        <v>54</v>
      </c>
      <c r="Q19" s="28" t="s">
        <v>54</v>
      </c>
      <c r="R19" s="28" t="s">
        <v>54</v>
      </c>
      <c r="S19" s="17">
        <f t="shared" si="1"/>
        <v>14841</v>
      </c>
    </row>
    <row r="20" spans="1:19" ht="13.7" customHeight="1" x14ac:dyDescent="0.4">
      <c r="A20" s="27"/>
      <c r="B20" s="18" t="s">
        <v>9</v>
      </c>
      <c r="C20" s="21">
        <f t="shared" ref="C20:E20" si="12">SUM(C18:C19)</f>
        <v>69410</v>
      </c>
      <c r="D20" s="21">
        <f t="shared" si="12"/>
        <v>73250</v>
      </c>
      <c r="E20" s="21">
        <f t="shared" si="12"/>
        <v>79493</v>
      </c>
      <c r="F20" s="19">
        <f t="shared" ref="F20:N20" si="13">SUM(F18,F19)</f>
        <v>57209</v>
      </c>
      <c r="G20" s="19">
        <f t="shared" si="13"/>
        <v>71831</v>
      </c>
      <c r="H20" s="19">
        <f t="shared" si="13"/>
        <v>87771</v>
      </c>
      <c r="I20" s="19">
        <f t="shared" si="13"/>
        <v>106597</v>
      </c>
      <c r="J20" s="19">
        <f t="shared" si="13"/>
        <v>120870</v>
      </c>
      <c r="K20" s="19">
        <f t="shared" si="13"/>
        <v>101021</v>
      </c>
      <c r="L20" s="19">
        <f t="shared" si="13"/>
        <v>0</v>
      </c>
      <c r="M20" s="19">
        <f t="shared" si="13"/>
        <v>0</v>
      </c>
      <c r="N20" s="19">
        <f t="shared" si="13"/>
        <v>0</v>
      </c>
      <c r="O20" s="21">
        <f t="shared" ref="O20" si="14">SUM(O18:O19)</f>
        <v>767452</v>
      </c>
      <c r="P20" s="19">
        <f t="shared" ref="P20:R20" si="15">SUM(P18,P19)</f>
        <v>0</v>
      </c>
      <c r="Q20" s="19">
        <f t="shared" si="15"/>
        <v>0</v>
      </c>
      <c r="R20" s="19">
        <f t="shared" si="15"/>
        <v>0</v>
      </c>
      <c r="S20" s="20">
        <f t="shared" si="1"/>
        <v>545299</v>
      </c>
    </row>
    <row r="21" spans="1:19" ht="13.7" customHeight="1" x14ac:dyDescent="0.4">
      <c r="A21" s="27"/>
      <c r="B21" s="13" t="s">
        <v>10</v>
      </c>
      <c r="C21" s="26">
        <v>223985</v>
      </c>
      <c r="D21" s="26">
        <v>199174</v>
      </c>
      <c r="E21" s="26">
        <v>229554</v>
      </c>
      <c r="F21" s="26">
        <v>182084</v>
      </c>
      <c r="G21" s="26">
        <v>180122</v>
      </c>
      <c r="H21" s="26">
        <v>325825</v>
      </c>
      <c r="I21" s="26">
        <v>467199</v>
      </c>
      <c r="J21" s="26">
        <v>463183</v>
      </c>
      <c r="K21" s="26">
        <v>373590</v>
      </c>
      <c r="L21" s="26" t="s">
        <v>54</v>
      </c>
      <c r="M21" s="26" t="s">
        <v>54</v>
      </c>
      <c r="N21" s="26" t="s">
        <v>54</v>
      </c>
      <c r="O21" s="26">
        <f t="shared" ref="O21:O22" si="16">SUM(C21:N21)</f>
        <v>2644716</v>
      </c>
      <c r="P21" s="26" t="s">
        <v>54</v>
      </c>
      <c r="Q21" s="26" t="s">
        <v>54</v>
      </c>
      <c r="R21" s="26" t="s">
        <v>54</v>
      </c>
      <c r="S21" s="22">
        <f t="shared" si="1"/>
        <v>1992003</v>
      </c>
    </row>
    <row r="22" spans="1:19" ht="13.7" customHeight="1" x14ac:dyDescent="0.4">
      <c r="A22" s="27"/>
      <c r="B22" s="16" t="s">
        <v>8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 t="s">
        <v>54</v>
      </c>
      <c r="M22" s="28" t="s">
        <v>54</v>
      </c>
      <c r="N22" s="28" t="s">
        <v>54</v>
      </c>
      <c r="O22" s="23">
        <f t="shared" si="16"/>
        <v>0</v>
      </c>
      <c r="P22" s="28" t="s">
        <v>54</v>
      </c>
      <c r="Q22" s="28" t="s">
        <v>54</v>
      </c>
      <c r="R22" s="28" t="s">
        <v>54</v>
      </c>
      <c r="S22" s="17">
        <f t="shared" si="1"/>
        <v>0</v>
      </c>
    </row>
    <row r="23" spans="1:19" ht="13.7" customHeight="1" x14ac:dyDescent="0.4">
      <c r="A23" s="29"/>
      <c r="B23" s="18" t="s">
        <v>9</v>
      </c>
      <c r="C23" s="21">
        <f t="shared" ref="C23:E23" si="17">SUM(C21:C22)</f>
        <v>223985</v>
      </c>
      <c r="D23" s="21">
        <f t="shared" si="17"/>
        <v>199174</v>
      </c>
      <c r="E23" s="21">
        <f t="shared" si="17"/>
        <v>229554</v>
      </c>
      <c r="F23" s="21">
        <f t="shared" ref="F23:M23" si="18">SUM(F21,F22)</f>
        <v>182084</v>
      </c>
      <c r="G23" s="21">
        <f t="shared" si="18"/>
        <v>180122</v>
      </c>
      <c r="H23" s="21">
        <f t="shared" si="18"/>
        <v>325825</v>
      </c>
      <c r="I23" s="21">
        <f t="shared" si="18"/>
        <v>467199</v>
      </c>
      <c r="J23" s="21">
        <f t="shared" si="18"/>
        <v>463183</v>
      </c>
      <c r="K23" s="21">
        <f t="shared" si="18"/>
        <v>373590</v>
      </c>
      <c r="L23" s="21">
        <f t="shared" si="18"/>
        <v>0</v>
      </c>
      <c r="M23" s="21">
        <f t="shared" si="18"/>
        <v>0</v>
      </c>
      <c r="N23" s="21">
        <f t="shared" ref="N23:O23" si="19">SUM(N21:N22)</f>
        <v>0</v>
      </c>
      <c r="O23" s="21">
        <f t="shared" si="19"/>
        <v>2644716</v>
      </c>
      <c r="P23" s="21">
        <f t="shared" ref="P23:R23" si="20">SUM(P21,P22)</f>
        <v>0</v>
      </c>
      <c r="Q23" s="21">
        <f t="shared" si="20"/>
        <v>0</v>
      </c>
      <c r="R23" s="21">
        <f t="shared" si="20"/>
        <v>0</v>
      </c>
      <c r="S23" s="20">
        <f t="shared" si="1"/>
        <v>1992003</v>
      </c>
    </row>
    <row r="24" spans="1:19" ht="13.7" customHeight="1" x14ac:dyDescent="0.4">
      <c r="A24" s="25" t="s">
        <v>13</v>
      </c>
      <c r="B24" s="13" t="s">
        <v>7</v>
      </c>
      <c r="C24" s="26">
        <v>6473</v>
      </c>
      <c r="D24" s="26">
        <v>6692</v>
      </c>
      <c r="E24" s="26">
        <v>8812</v>
      </c>
      <c r="F24" s="26">
        <v>9756</v>
      </c>
      <c r="G24" s="26">
        <v>15411</v>
      </c>
      <c r="H24" s="26">
        <v>22485</v>
      </c>
      <c r="I24" s="26">
        <v>26495</v>
      </c>
      <c r="J24" s="26">
        <v>23875</v>
      </c>
      <c r="K24" s="26">
        <v>20866</v>
      </c>
      <c r="L24" s="26" t="s">
        <v>54</v>
      </c>
      <c r="M24" s="26" t="s">
        <v>54</v>
      </c>
      <c r="N24" s="26" t="s">
        <v>54</v>
      </c>
      <c r="O24" s="26">
        <f t="shared" ref="O24:O25" si="21">SUM(C24:N24)</f>
        <v>140865</v>
      </c>
      <c r="P24" s="26" t="s">
        <v>54</v>
      </c>
      <c r="Q24" s="26" t="s">
        <v>54</v>
      </c>
      <c r="R24" s="26" t="s">
        <v>54</v>
      </c>
      <c r="S24" s="22">
        <f t="shared" si="1"/>
        <v>118888</v>
      </c>
    </row>
    <row r="25" spans="1:19" ht="13.7" customHeight="1" x14ac:dyDescent="0.4">
      <c r="A25" s="27"/>
      <c r="B25" s="16" t="s">
        <v>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 t="s">
        <v>54</v>
      </c>
      <c r="M25" s="28" t="s">
        <v>54</v>
      </c>
      <c r="N25" s="28" t="s">
        <v>54</v>
      </c>
      <c r="O25" s="23">
        <f t="shared" si="21"/>
        <v>0</v>
      </c>
      <c r="P25" s="28" t="s">
        <v>54</v>
      </c>
      <c r="Q25" s="28" t="s">
        <v>54</v>
      </c>
      <c r="R25" s="28" t="s">
        <v>54</v>
      </c>
      <c r="S25" s="17">
        <f t="shared" si="1"/>
        <v>0</v>
      </c>
    </row>
    <row r="26" spans="1:19" ht="13.7" customHeight="1" x14ac:dyDescent="0.4">
      <c r="A26" s="27"/>
      <c r="B26" s="18" t="s">
        <v>9</v>
      </c>
      <c r="C26" s="21">
        <f t="shared" ref="C26:E26" si="22">SUM(C24:C25)</f>
        <v>6473</v>
      </c>
      <c r="D26" s="21">
        <f t="shared" si="22"/>
        <v>6692</v>
      </c>
      <c r="E26" s="21">
        <f t="shared" si="22"/>
        <v>8812</v>
      </c>
      <c r="F26" s="19">
        <f t="shared" ref="F26:N26" si="23">SUM(F24,F25)</f>
        <v>9756</v>
      </c>
      <c r="G26" s="19">
        <f t="shared" si="23"/>
        <v>15411</v>
      </c>
      <c r="H26" s="19">
        <f t="shared" si="23"/>
        <v>22485</v>
      </c>
      <c r="I26" s="19">
        <f t="shared" si="23"/>
        <v>26495</v>
      </c>
      <c r="J26" s="19">
        <f t="shared" si="23"/>
        <v>23875</v>
      </c>
      <c r="K26" s="19">
        <f t="shared" si="23"/>
        <v>20866</v>
      </c>
      <c r="L26" s="19">
        <f t="shared" si="23"/>
        <v>0</v>
      </c>
      <c r="M26" s="19">
        <f t="shared" si="23"/>
        <v>0</v>
      </c>
      <c r="N26" s="19">
        <f t="shared" si="23"/>
        <v>0</v>
      </c>
      <c r="O26" s="21">
        <f t="shared" ref="O26" si="24">SUM(O24:O25)</f>
        <v>140865</v>
      </c>
      <c r="P26" s="19">
        <f t="shared" ref="P26:R26" si="25">SUM(P24,P25)</f>
        <v>0</v>
      </c>
      <c r="Q26" s="19">
        <f t="shared" si="25"/>
        <v>0</v>
      </c>
      <c r="R26" s="19">
        <f t="shared" si="25"/>
        <v>0</v>
      </c>
      <c r="S26" s="20">
        <f t="shared" si="1"/>
        <v>118888</v>
      </c>
    </row>
    <row r="27" spans="1:19" ht="13.7" customHeight="1" x14ac:dyDescent="0.4">
      <c r="A27" s="27"/>
      <c r="B27" s="13" t="s">
        <v>10</v>
      </c>
      <c r="C27" s="26">
        <v>5363</v>
      </c>
      <c r="D27" s="26">
        <v>5966</v>
      </c>
      <c r="E27" s="26">
        <v>5844</v>
      </c>
      <c r="F27" s="26">
        <v>8525</v>
      </c>
      <c r="G27" s="26">
        <v>15645</v>
      </c>
      <c r="H27" s="26">
        <v>7462</v>
      </c>
      <c r="I27" s="26">
        <v>3102</v>
      </c>
      <c r="J27" s="26">
        <v>6044</v>
      </c>
      <c r="K27" s="26">
        <v>2120</v>
      </c>
      <c r="L27" s="26" t="s">
        <v>54</v>
      </c>
      <c r="M27" s="26" t="s">
        <v>54</v>
      </c>
      <c r="N27" s="26" t="s">
        <v>54</v>
      </c>
      <c r="O27" s="26">
        <f t="shared" ref="O27:O28" si="26">SUM(C27:N27)</f>
        <v>60071</v>
      </c>
      <c r="P27" s="26" t="s">
        <v>54</v>
      </c>
      <c r="Q27" s="26" t="s">
        <v>54</v>
      </c>
      <c r="R27" s="26" t="s">
        <v>54</v>
      </c>
      <c r="S27" s="22">
        <f t="shared" si="1"/>
        <v>42898</v>
      </c>
    </row>
    <row r="28" spans="1:19" ht="13.7" customHeight="1" x14ac:dyDescent="0.4">
      <c r="A28" s="27"/>
      <c r="B28" s="16" t="s">
        <v>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 t="s">
        <v>54</v>
      </c>
      <c r="M28" s="28" t="s">
        <v>54</v>
      </c>
      <c r="N28" s="28" t="s">
        <v>54</v>
      </c>
      <c r="O28" s="23">
        <f t="shared" si="26"/>
        <v>0</v>
      </c>
      <c r="P28" s="28" t="s">
        <v>54</v>
      </c>
      <c r="Q28" s="28" t="s">
        <v>54</v>
      </c>
      <c r="R28" s="28" t="s">
        <v>54</v>
      </c>
      <c r="S28" s="17">
        <f t="shared" si="1"/>
        <v>0</v>
      </c>
    </row>
    <row r="29" spans="1:19" ht="13.7" customHeight="1" x14ac:dyDescent="0.4">
      <c r="A29" s="29"/>
      <c r="B29" s="18" t="s">
        <v>9</v>
      </c>
      <c r="C29" s="21">
        <f t="shared" ref="C29:E29" si="27">SUM(C27:C28)</f>
        <v>5363</v>
      </c>
      <c r="D29" s="21">
        <f t="shared" si="27"/>
        <v>5966</v>
      </c>
      <c r="E29" s="21">
        <f t="shared" si="27"/>
        <v>5844</v>
      </c>
      <c r="F29" s="21">
        <f t="shared" ref="F29:M29" si="28">SUM(F27,F28)</f>
        <v>8525</v>
      </c>
      <c r="G29" s="21">
        <f t="shared" si="28"/>
        <v>15645</v>
      </c>
      <c r="H29" s="21">
        <f t="shared" si="28"/>
        <v>7462</v>
      </c>
      <c r="I29" s="21">
        <f t="shared" si="28"/>
        <v>3102</v>
      </c>
      <c r="J29" s="21">
        <f t="shared" si="28"/>
        <v>6044</v>
      </c>
      <c r="K29" s="21">
        <f t="shared" si="28"/>
        <v>2120</v>
      </c>
      <c r="L29" s="21">
        <f t="shared" si="28"/>
        <v>0</v>
      </c>
      <c r="M29" s="21">
        <f t="shared" si="28"/>
        <v>0</v>
      </c>
      <c r="N29" s="21">
        <f t="shared" ref="N29:O29" si="29">SUM(N27:N28)</f>
        <v>0</v>
      </c>
      <c r="O29" s="21">
        <f t="shared" si="29"/>
        <v>60071</v>
      </c>
      <c r="P29" s="21">
        <f t="shared" ref="P29:R29" si="30">SUM(P27,P28)</f>
        <v>0</v>
      </c>
      <c r="Q29" s="21">
        <f t="shared" si="30"/>
        <v>0</v>
      </c>
      <c r="R29" s="21">
        <f t="shared" si="30"/>
        <v>0</v>
      </c>
      <c r="S29" s="20">
        <f t="shared" si="1"/>
        <v>42898</v>
      </c>
    </row>
    <row r="30" spans="1:19" ht="13.7" customHeight="1" x14ac:dyDescent="0.4">
      <c r="A30" s="25" t="s">
        <v>14</v>
      </c>
      <c r="B30" s="13" t="s">
        <v>7</v>
      </c>
      <c r="C30" s="26">
        <v>52203</v>
      </c>
      <c r="D30" s="26">
        <v>52931</v>
      </c>
      <c r="E30" s="26">
        <v>57656</v>
      </c>
      <c r="F30" s="26">
        <v>44323</v>
      </c>
      <c r="G30" s="26">
        <v>58709</v>
      </c>
      <c r="H30" s="26">
        <v>61853</v>
      </c>
      <c r="I30" s="26">
        <v>69202</v>
      </c>
      <c r="J30" s="26">
        <v>83659</v>
      </c>
      <c r="K30" s="26">
        <v>72388</v>
      </c>
      <c r="L30" s="26" t="s">
        <v>54</v>
      </c>
      <c r="M30" s="26" t="s">
        <v>54</v>
      </c>
      <c r="N30" s="26" t="s">
        <v>54</v>
      </c>
      <c r="O30" s="26">
        <f t="shared" ref="O30:O31" si="31">SUM(C30:N30)</f>
        <v>552924</v>
      </c>
      <c r="P30" s="26" t="s">
        <v>54</v>
      </c>
      <c r="Q30" s="26" t="s">
        <v>54</v>
      </c>
      <c r="R30" s="26" t="s">
        <v>54</v>
      </c>
      <c r="S30" s="22">
        <f t="shared" si="1"/>
        <v>390134</v>
      </c>
    </row>
    <row r="31" spans="1:19" ht="13.7" customHeight="1" x14ac:dyDescent="0.4">
      <c r="A31" s="27"/>
      <c r="B31" s="16" t="s">
        <v>8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 t="s">
        <v>54</v>
      </c>
      <c r="M31" s="28" t="s">
        <v>54</v>
      </c>
      <c r="N31" s="28" t="s">
        <v>54</v>
      </c>
      <c r="O31" s="23">
        <f t="shared" si="31"/>
        <v>0</v>
      </c>
      <c r="P31" s="28" t="s">
        <v>54</v>
      </c>
      <c r="Q31" s="28" t="s">
        <v>54</v>
      </c>
      <c r="R31" s="28" t="s">
        <v>54</v>
      </c>
      <c r="S31" s="17">
        <f t="shared" si="1"/>
        <v>0</v>
      </c>
    </row>
    <row r="32" spans="1:19" ht="13.7" customHeight="1" x14ac:dyDescent="0.4">
      <c r="A32" s="27"/>
      <c r="B32" s="18" t="s">
        <v>9</v>
      </c>
      <c r="C32" s="21">
        <f t="shared" ref="C32:E32" si="32">SUM(C30:C31)</f>
        <v>52203</v>
      </c>
      <c r="D32" s="21">
        <f t="shared" si="32"/>
        <v>52931</v>
      </c>
      <c r="E32" s="21">
        <f t="shared" si="32"/>
        <v>57656</v>
      </c>
      <c r="F32" s="19">
        <f t="shared" ref="F32:N32" si="33">SUM(F30,F31)</f>
        <v>44323</v>
      </c>
      <c r="G32" s="19">
        <f t="shared" si="33"/>
        <v>58709</v>
      </c>
      <c r="H32" s="19">
        <f t="shared" si="33"/>
        <v>61853</v>
      </c>
      <c r="I32" s="19">
        <f t="shared" si="33"/>
        <v>69202</v>
      </c>
      <c r="J32" s="19">
        <f t="shared" si="33"/>
        <v>83659</v>
      </c>
      <c r="K32" s="19">
        <f t="shared" si="33"/>
        <v>72388</v>
      </c>
      <c r="L32" s="19">
        <f t="shared" si="33"/>
        <v>0</v>
      </c>
      <c r="M32" s="19">
        <f t="shared" si="33"/>
        <v>0</v>
      </c>
      <c r="N32" s="19">
        <f t="shared" si="33"/>
        <v>0</v>
      </c>
      <c r="O32" s="21">
        <f t="shared" ref="O32" si="34">SUM(O30:O31)</f>
        <v>552924</v>
      </c>
      <c r="P32" s="19">
        <f t="shared" ref="P32:R32" si="35">SUM(P30,P31)</f>
        <v>0</v>
      </c>
      <c r="Q32" s="19">
        <f t="shared" si="35"/>
        <v>0</v>
      </c>
      <c r="R32" s="19">
        <f t="shared" si="35"/>
        <v>0</v>
      </c>
      <c r="S32" s="20">
        <f t="shared" si="1"/>
        <v>390134</v>
      </c>
    </row>
    <row r="33" spans="1:19" ht="13.7" customHeight="1" x14ac:dyDescent="0.4">
      <c r="A33" s="27"/>
      <c r="B33" s="13" t="s">
        <v>10</v>
      </c>
      <c r="C33" s="26">
        <v>83930</v>
      </c>
      <c r="D33" s="26">
        <v>94080</v>
      </c>
      <c r="E33" s="26">
        <v>123018</v>
      </c>
      <c r="F33" s="26">
        <v>119064</v>
      </c>
      <c r="G33" s="26">
        <v>122152</v>
      </c>
      <c r="H33" s="26">
        <v>154237</v>
      </c>
      <c r="I33" s="26">
        <v>124623</v>
      </c>
      <c r="J33" s="26">
        <v>158318</v>
      </c>
      <c r="K33" s="26">
        <v>153528</v>
      </c>
      <c r="L33" s="26" t="s">
        <v>54</v>
      </c>
      <c r="M33" s="26" t="s">
        <v>54</v>
      </c>
      <c r="N33" s="26" t="s">
        <v>54</v>
      </c>
      <c r="O33" s="26">
        <f t="shared" ref="O33:O34" si="36">SUM(C33:N33)</f>
        <v>1132950</v>
      </c>
      <c r="P33" s="26" t="s">
        <v>54</v>
      </c>
      <c r="Q33" s="26" t="s">
        <v>54</v>
      </c>
      <c r="R33" s="26" t="s">
        <v>54</v>
      </c>
      <c r="S33" s="22">
        <f t="shared" si="1"/>
        <v>831922</v>
      </c>
    </row>
    <row r="34" spans="1:19" ht="13.7" customHeight="1" x14ac:dyDescent="0.4">
      <c r="A34" s="27"/>
      <c r="B34" s="16" t="s">
        <v>8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 t="s">
        <v>54</v>
      </c>
      <c r="M34" s="28" t="s">
        <v>54</v>
      </c>
      <c r="N34" s="28" t="s">
        <v>54</v>
      </c>
      <c r="O34" s="23">
        <f t="shared" si="36"/>
        <v>0</v>
      </c>
      <c r="P34" s="28" t="s">
        <v>54</v>
      </c>
      <c r="Q34" s="28" t="s">
        <v>54</v>
      </c>
      <c r="R34" s="28" t="s">
        <v>54</v>
      </c>
      <c r="S34" s="17">
        <f t="shared" si="1"/>
        <v>0</v>
      </c>
    </row>
    <row r="35" spans="1:19" ht="13.7" customHeight="1" x14ac:dyDescent="0.4">
      <c r="A35" s="29"/>
      <c r="B35" s="18" t="s">
        <v>9</v>
      </c>
      <c r="C35" s="21">
        <f t="shared" ref="C35:E35" si="37">SUM(C33:C34)</f>
        <v>83930</v>
      </c>
      <c r="D35" s="21">
        <f t="shared" si="37"/>
        <v>94080</v>
      </c>
      <c r="E35" s="21">
        <f t="shared" si="37"/>
        <v>123018</v>
      </c>
      <c r="F35" s="21">
        <f t="shared" ref="F35:M35" si="38">SUM(F33,F34)</f>
        <v>119064</v>
      </c>
      <c r="G35" s="21">
        <f t="shared" si="38"/>
        <v>122152</v>
      </c>
      <c r="H35" s="21">
        <f t="shared" si="38"/>
        <v>154237</v>
      </c>
      <c r="I35" s="21">
        <f t="shared" si="38"/>
        <v>124623</v>
      </c>
      <c r="J35" s="21">
        <f t="shared" si="38"/>
        <v>158318</v>
      </c>
      <c r="K35" s="21">
        <f t="shared" si="38"/>
        <v>153528</v>
      </c>
      <c r="L35" s="21">
        <f t="shared" si="38"/>
        <v>0</v>
      </c>
      <c r="M35" s="21">
        <f t="shared" si="38"/>
        <v>0</v>
      </c>
      <c r="N35" s="21">
        <f t="shared" ref="N35:O35" si="39">SUM(N33:N34)</f>
        <v>0</v>
      </c>
      <c r="O35" s="21">
        <f t="shared" si="39"/>
        <v>1132950</v>
      </c>
      <c r="P35" s="21">
        <f t="shared" ref="P35:R35" si="40">SUM(P33,P34)</f>
        <v>0</v>
      </c>
      <c r="Q35" s="21">
        <f t="shared" si="40"/>
        <v>0</v>
      </c>
      <c r="R35" s="21">
        <f t="shared" si="40"/>
        <v>0</v>
      </c>
      <c r="S35" s="20">
        <f t="shared" si="1"/>
        <v>831922</v>
      </c>
    </row>
    <row r="36" spans="1:19" ht="13.7" customHeight="1" x14ac:dyDescent="0.4">
      <c r="A36" s="25" t="s">
        <v>15</v>
      </c>
      <c r="B36" s="13" t="s">
        <v>7</v>
      </c>
      <c r="C36" s="26">
        <v>46283</v>
      </c>
      <c r="D36" s="26">
        <v>43284</v>
      </c>
      <c r="E36" s="26">
        <v>50299</v>
      </c>
      <c r="F36" s="26">
        <v>41876</v>
      </c>
      <c r="G36" s="26">
        <v>53674</v>
      </c>
      <c r="H36" s="26">
        <v>59088</v>
      </c>
      <c r="I36" s="26">
        <v>58483</v>
      </c>
      <c r="J36" s="26">
        <v>73892</v>
      </c>
      <c r="K36" s="26">
        <v>57649</v>
      </c>
      <c r="L36" s="26" t="s">
        <v>54</v>
      </c>
      <c r="M36" s="26" t="s">
        <v>54</v>
      </c>
      <c r="N36" s="26" t="s">
        <v>54</v>
      </c>
      <c r="O36" s="26">
        <f t="shared" ref="O36:O37" si="41">SUM(C36:N36)</f>
        <v>484528</v>
      </c>
      <c r="P36" s="26" t="s">
        <v>54</v>
      </c>
      <c r="Q36" s="26" t="s">
        <v>54</v>
      </c>
      <c r="R36" s="26" t="s">
        <v>54</v>
      </c>
      <c r="S36" s="22">
        <f t="shared" si="1"/>
        <v>344662</v>
      </c>
    </row>
    <row r="37" spans="1:19" ht="13.7" customHeight="1" x14ac:dyDescent="0.4">
      <c r="A37" s="27"/>
      <c r="B37" s="16" t="s">
        <v>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 t="s">
        <v>54</v>
      </c>
      <c r="M37" s="28" t="s">
        <v>54</v>
      </c>
      <c r="N37" s="28" t="s">
        <v>54</v>
      </c>
      <c r="O37" s="23">
        <f t="shared" si="41"/>
        <v>0</v>
      </c>
      <c r="P37" s="28" t="s">
        <v>54</v>
      </c>
      <c r="Q37" s="28" t="s">
        <v>54</v>
      </c>
      <c r="R37" s="28" t="s">
        <v>54</v>
      </c>
      <c r="S37" s="17">
        <f t="shared" si="1"/>
        <v>0</v>
      </c>
    </row>
    <row r="38" spans="1:19" ht="13.7" customHeight="1" x14ac:dyDescent="0.4">
      <c r="A38" s="27"/>
      <c r="B38" s="18" t="s">
        <v>9</v>
      </c>
      <c r="C38" s="21">
        <f t="shared" ref="C38:E38" si="42">SUM(C36:C37)</f>
        <v>46283</v>
      </c>
      <c r="D38" s="21">
        <f t="shared" si="42"/>
        <v>43284</v>
      </c>
      <c r="E38" s="21">
        <f t="shared" si="42"/>
        <v>50299</v>
      </c>
      <c r="F38" s="19">
        <f t="shared" ref="F38:N38" si="43">SUM(F36,F37)</f>
        <v>41876</v>
      </c>
      <c r="G38" s="19">
        <f t="shared" si="43"/>
        <v>53674</v>
      </c>
      <c r="H38" s="19">
        <f t="shared" si="43"/>
        <v>59088</v>
      </c>
      <c r="I38" s="19">
        <f t="shared" si="43"/>
        <v>58483</v>
      </c>
      <c r="J38" s="19">
        <f t="shared" si="43"/>
        <v>73892</v>
      </c>
      <c r="K38" s="19">
        <f t="shared" si="43"/>
        <v>57649</v>
      </c>
      <c r="L38" s="19">
        <f t="shared" si="43"/>
        <v>0</v>
      </c>
      <c r="M38" s="19">
        <f t="shared" si="43"/>
        <v>0</v>
      </c>
      <c r="N38" s="19">
        <f t="shared" si="43"/>
        <v>0</v>
      </c>
      <c r="O38" s="21">
        <f t="shared" ref="O38" si="44">SUM(O36:O37)</f>
        <v>484528</v>
      </c>
      <c r="P38" s="19">
        <f t="shared" ref="P38:R38" si="45">SUM(P36,P37)</f>
        <v>0</v>
      </c>
      <c r="Q38" s="19">
        <f t="shared" si="45"/>
        <v>0</v>
      </c>
      <c r="R38" s="19">
        <f t="shared" si="45"/>
        <v>0</v>
      </c>
      <c r="S38" s="20">
        <f t="shared" si="1"/>
        <v>344662</v>
      </c>
    </row>
    <row r="39" spans="1:19" ht="13.5" customHeight="1" x14ac:dyDescent="0.4">
      <c r="A39" s="27"/>
      <c r="B39" s="13" t="s">
        <v>10</v>
      </c>
      <c r="C39" s="26">
        <v>232643</v>
      </c>
      <c r="D39" s="26">
        <v>253047</v>
      </c>
      <c r="E39" s="26">
        <v>243403</v>
      </c>
      <c r="F39" s="26">
        <v>175483</v>
      </c>
      <c r="G39" s="26">
        <v>181733</v>
      </c>
      <c r="H39" s="26">
        <v>170006</v>
      </c>
      <c r="I39" s="26">
        <v>140747</v>
      </c>
      <c r="J39" s="26">
        <v>179822</v>
      </c>
      <c r="K39" s="26">
        <v>146958</v>
      </c>
      <c r="L39" s="26" t="s">
        <v>54</v>
      </c>
      <c r="M39" s="26" t="s">
        <v>54</v>
      </c>
      <c r="N39" s="26" t="s">
        <v>54</v>
      </c>
      <c r="O39" s="26">
        <f t="shared" ref="O39:O40" si="46">SUM(C39:N39)</f>
        <v>1723842</v>
      </c>
      <c r="P39" s="26" t="s">
        <v>54</v>
      </c>
      <c r="Q39" s="26" t="s">
        <v>54</v>
      </c>
      <c r="R39" s="26" t="s">
        <v>54</v>
      </c>
      <c r="S39" s="22">
        <f t="shared" si="1"/>
        <v>994749</v>
      </c>
    </row>
    <row r="40" spans="1:19" ht="13.7" customHeight="1" x14ac:dyDescent="0.4">
      <c r="A40" s="27"/>
      <c r="B40" s="16" t="s">
        <v>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 t="s">
        <v>54</v>
      </c>
      <c r="M40" s="28" t="s">
        <v>54</v>
      </c>
      <c r="N40" s="28" t="s">
        <v>54</v>
      </c>
      <c r="O40" s="23">
        <f t="shared" si="46"/>
        <v>0</v>
      </c>
      <c r="P40" s="28" t="s">
        <v>54</v>
      </c>
      <c r="Q40" s="28" t="s">
        <v>54</v>
      </c>
      <c r="R40" s="28" t="s">
        <v>54</v>
      </c>
      <c r="S40" s="17">
        <f t="shared" si="1"/>
        <v>0</v>
      </c>
    </row>
    <row r="41" spans="1:19" ht="13.7" customHeight="1" x14ac:dyDescent="0.4">
      <c r="A41" s="29"/>
      <c r="B41" s="18" t="s">
        <v>9</v>
      </c>
      <c r="C41" s="21">
        <f t="shared" ref="C41:E41" si="47">SUM(C39:C40)</f>
        <v>232643</v>
      </c>
      <c r="D41" s="21">
        <f t="shared" si="47"/>
        <v>253047</v>
      </c>
      <c r="E41" s="21">
        <f t="shared" si="47"/>
        <v>243403</v>
      </c>
      <c r="F41" s="21">
        <f t="shared" ref="F41:M41" si="48">SUM(F39,F40)</f>
        <v>175483</v>
      </c>
      <c r="G41" s="21">
        <f t="shared" si="48"/>
        <v>181733</v>
      </c>
      <c r="H41" s="21">
        <f t="shared" si="48"/>
        <v>170006</v>
      </c>
      <c r="I41" s="21">
        <f t="shared" si="48"/>
        <v>140747</v>
      </c>
      <c r="J41" s="21">
        <f t="shared" si="48"/>
        <v>179822</v>
      </c>
      <c r="K41" s="21">
        <f t="shared" si="48"/>
        <v>146958</v>
      </c>
      <c r="L41" s="21">
        <f t="shared" si="48"/>
        <v>0</v>
      </c>
      <c r="M41" s="21">
        <f t="shared" si="48"/>
        <v>0</v>
      </c>
      <c r="N41" s="21">
        <f t="shared" ref="N41:O41" si="49">SUM(N39:N40)</f>
        <v>0</v>
      </c>
      <c r="O41" s="21">
        <f t="shared" si="49"/>
        <v>1723842</v>
      </c>
      <c r="P41" s="21">
        <f t="shared" ref="P41:R41" si="50">SUM(P39,P40)</f>
        <v>0</v>
      </c>
      <c r="Q41" s="21">
        <f t="shared" si="50"/>
        <v>0</v>
      </c>
      <c r="R41" s="21">
        <f t="shared" si="50"/>
        <v>0</v>
      </c>
      <c r="S41" s="20">
        <f t="shared" si="1"/>
        <v>994749</v>
      </c>
    </row>
    <row r="42" spans="1:19" ht="13.7" customHeight="1" x14ac:dyDescent="0.4">
      <c r="A42" s="25" t="s">
        <v>16</v>
      </c>
      <c r="B42" s="13" t="s">
        <v>7</v>
      </c>
      <c r="C42" s="26">
        <v>93353</v>
      </c>
      <c r="D42" s="26">
        <v>95830</v>
      </c>
      <c r="E42" s="26">
        <v>123628</v>
      </c>
      <c r="F42" s="26">
        <v>126797</v>
      </c>
      <c r="G42" s="26">
        <v>138326</v>
      </c>
      <c r="H42" s="26">
        <v>141339</v>
      </c>
      <c r="I42" s="26">
        <v>141926</v>
      </c>
      <c r="J42" s="26">
        <v>159618</v>
      </c>
      <c r="K42" s="26">
        <v>146615</v>
      </c>
      <c r="L42" s="26" t="s">
        <v>54</v>
      </c>
      <c r="M42" s="26" t="s">
        <v>54</v>
      </c>
      <c r="N42" s="26" t="s">
        <v>54</v>
      </c>
      <c r="O42" s="26">
        <f t="shared" ref="O42:O43" si="51">SUM(C42:N42)</f>
        <v>1167432</v>
      </c>
      <c r="P42" s="26" t="s">
        <v>54</v>
      </c>
      <c r="Q42" s="26" t="s">
        <v>54</v>
      </c>
      <c r="R42" s="26" t="s">
        <v>54</v>
      </c>
      <c r="S42" s="22">
        <f t="shared" si="1"/>
        <v>854621</v>
      </c>
    </row>
    <row r="43" spans="1:19" ht="13.7" customHeight="1" x14ac:dyDescent="0.4">
      <c r="A43" s="27"/>
      <c r="B43" s="16" t="s">
        <v>8</v>
      </c>
      <c r="C43" s="28">
        <v>0</v>
      </c>
      <c r="D43" s="28">
        <v>0</v>
      </c>
      <c r="E43" s="28">
        <v>0</v>
      </c>
      <c r="F43" s="28">
        <v>0</v>
      </c>
      <c r="G43" s="28">
        <v>1911</v>
      </c>
      <c r="H43" s="28">
        <v>3019</v>
      </c>
      <c r="I43" s="28">
        <v>7394</v>
      </c>
      <c r="J43" s="28">
        <v>7473</v>
      </c>
      <c r="K43" s="28">
        <v>6784</v>
      </c>
      <c r="L43" s="28" t="s">
        <v>54</v>
      </c>
      <c r="M43" s="28" t="s">
        <v>54</v>
      </c>
      <c r="N43" s="28" t="s">
        <v>54</v>
      </c>
      <c r="O43" s="23">
        <f t="shared" si="51"/>
        <v>26581</v>
      </c>
      <c r="P43" s="28" t="s">
        <v>54</v>
      </c>
      <c r="Q43" s="28" t="s">
        <v>54</v>
      </c>
      <c r="R43" s="28" t="s">
        <v>54</v>
      </c>
      <c r="S43" s="17">
        <f t="shared" si="1"/>
        <v>26581</v>
      </c>
    </row>
    <row r="44" spans="1:19" ht="13.7" customHeight="1" x14ac:dyDescent="0.4">
      <c r="A44" s="27"/>
      <c r="B44" s="18" t="s">
        <v>9</v>
      </c>
      <c r="C44" s="21">
        <f t="shared" ref="C44:E44" si="52">SUM(C42:C43)</f>
        <v>93353</v>
      </c>
      <c r="D44" s="21">
        <f t="shared" si="52"/>
        <v>95830</v>
      </c>
      <c r="E44" s="21">
        <f t="shared" si="52"/>
        <v>123628</v>
      </c>
      <c r="F44" s="19">
        <f t="shared" ref="F44:N44" si="53">SUM(F42,F43)</f>
        <v>126797</v>
      </c>
      <c r="G44" s="19">
        <f t="shared" si="53"/>
        <v>140237</v>
      </c>
      <c r="H44" s="19">
        <f t="shared" si="53"/>
        <v>144358</v>
      </c>
      <c r="I44" s="19">
        <f t="shared" si="53"/>
        <v>149320</v>
      </c>
      <c r="J44" s="19">
        <f t="shared" si="53"/>
        <v>167091</v>
      </c>
      <c r="K44" s="19">
        <f t="shared" si="53"/>
        <v>153399</v>
      </c>
      <c r="L44" s="19">
        <f t="shared" si="53"/>
        <v>0</v>
      </c>
      <c r="M44" s="19">
        <f t="shared" si="53"/>
        <v>0</v>
      </c>
      <c r="N44" s="19">
        <f t="shared" si="53"/>
        <v>0</v>
      </c>
      <c r="O44" s="21">
        <f t="shared" ref="O44" si="54">SUM(O42:O43)</f>
        <v>1194013</v>
      </c>
      <c r="P44" s="19">
        <f t="shared" ref="P44:R44" si="55">SUM(P42,P43)</f>
        <v>0</v>
      </c>
      <c r="Q44" s="19">
        <f t="shared" si="55"/>
        <v>0</v>
      </c>
      <c r="R44" s="19">
        <f t="shared" si="55"/>
        <v>0</v>
      </c>
      <c r="S44" s="20">
        <f t="shared" si="1"/>
        <v>881202</v>
      </c>
    </row>
    <row r="45" spans="1:19" ht="13.7" customHeight="1" x14ac:dyDescent="0.4">
      <c r="A45" s="27"/>
      <c r="B45" s="13" t="s">
        <v>10</v>
      </c>
      <c r="C45" s="26">
        <v>203946</v>
      </c>
      <c r="D45" s="26">
        <v>219569</v>
      </c>
      <c r="E45" s="26">
        <v>255593</v>
      </c>
      <c r="F45" s="26">
        <v>223955</v>
      </c>
      <c r="G45" s="26">
        <v>222327</v>
      </c>
      <c r="H45" s="26">
        <v>268514</v>
      </c>
      <c r="I45" s="26">
        <v>318009</v>
      </c>
      <c r="J45" s="26">
        <v>305089</v>
      </c>
      <c r="K45" s="26">
        <v>310558</v>
      </c>
      <c r="L45" s="26" t="s">
        <v>54</v>
      </c>
      <c r="M45" s="26" t="s">
        <v>54</v>
      </c>
      <c r="N45" s="26" t="s">
        <v>54</v>
      </c>
      <c r="O45" s="26">
        <f t="shared" ref="O45:O46" si="56">SUM(C45:N45)</f>
        <v>2327560</v>
      </c>
      <c r="P45" s="26" t="s">
        <v>54</v>
      </c>
      <c r="Q45" s="26" t="s">
        <v>54</v>
      </c>
      <c r="R45" s="26" t="s">
        <v>54</v>
      </c>
      <c r="S45" s="22">
        <f t="shared" si="1"/>
        <v>1648452</v>
      </c>
    </row>
    <row r="46" spans="1:19" ht="13.7" customHeight="1" x14ac:dyDescent="0.4">
      <c r="A46" s="27"/>
      <c r="B46" s="16" t="s">
        <v>8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 t="s">
        <v>54</v>
      </c>
      <c r="M46" s="28" t="s">
        <v>54</v>
      </c>
      <c r="N46" s="28" t="s">
        <v>54</v>
      </c>
      <c r="O46" s="23">
        <f t="shared" si="56"/>
        <v>0</v>
      </c>
      <c r="P46" s="28" t="s">
        <v>54</v>
      </c>
      <c r="Q46" s="28" t="s">
        <v>54</v>
      </c>
      <c r="R46" s="28" t="s">
        <v>54</v>
      </c>
      <c r="S46" s="17">
        <f t="shared" si="1"/>
        <v>0</v>
      </c>
    </row>
    <row r="47" spans="1:19" ht="13.7" customHeight="1" x14ac:dyDescent="0.4">
      <c r="A47" s="29"/>
      <c r="B47" s="18" t="s">
        <v>9</v>
      </c>
      <c r="C47" s="21">
        <f t="shared" ref="C47:E47" si="57">SUM(C45:C46)</f>
        <v>203946</v>
      </c>
      <c r="D47" s="21">
        <f t="shared" si="57"/>
        <v>219569</v>
      </c>
      <c r="E47" s="21">
        <f t="shared" si="57"/>
        <v>255593</v>
      </c>
      <c r="F47" s="21">
        <f t="shared" ref="F47:M47" si="58">SUM(F45,F46)</f>
        <v>223955</v>
      </c>
      <c r="G47" s="21">
        <f t="shared" si="58"/>
        <v>222327</v>
      </c>
      <c r="H47" s="21">
        <f t="shared" si="58"/>
        <v>268514</v>
      </c>
      <c r="I47" s="21">
        <f t="shared" si="58"/>
        <v>318009</v>
      </c>
      <c r="J47" s="21">
        <f t="shared" si="58"/>
        <v>305089</v>
      </c>
      <c r="K47" s="21">
        <f t="shared" si="58"/>
        <v>310558</v>
      </c>
      <c r="L47" s="21">
        <f t="shared" si="58"/>
        <v>0</v>
      </c>
      <c r="M47" s="21">
        <f t="shared" si="58"/>
        <v>0</v>
      </c>
      <c r="N47" s="21">
        <f t="shared" ref="N47:O47" si="59">SUM(N45:N46)</f>
        <v>0</v>
      </c>
      <c r="O47" s="21">
        <f t="shared" si="59"/>
        <v>2327560</v>
      </c>
      <c r="P47" s="21">
        <f t="shared" ref="P47:R47" si="60">SUM(P45,P46)</f>
        <v>0</v>
      </c>
      <c r="Q47" s="21">
        <f t="shared" si="60"/>
        <v>0</v>
      </c>
      <c r="R47" s="21">
        <f t="shared" si="60"/>
        <v>0</v>
      </c>
      <c r="S47" s="20">
        <f t="shared" si="1"/>
        <v>1648452</v>
      </c>
    </row>
    <row r="48" spans="1:19" ht="13.7" customHeight="1" x14ac:dyDescent="0.4">
      <c r="A48" s="25" t="s">
        <v>17</v>
      </c>
      <c r="B48" s="13" t="s">
        <v>7</v>
      </c>
      <c r="C48" s="26">
        <v>1428</v>
      </c>
      <c r="D48" s="26">
        <v>1205</v>
      </c>
      <c r="E48" s="26">
        <v>2044</v>
      </c>
      <c r="F48" s="26">
        <v>2014</v>
      </c>
      <c r="G48" s="26">
        <v>3287</v>
      </c>
      <c r="H48" s="26">
        <v>10816</v>
      </c>
      <c r="I48" s="26">
        <v>10854</v>
      </c>
      <c r="J48" s="26">
        <v>9426</v>
      </c>
      <c r="K48" s="26">
        <v>7576</v>
      </c>
      <c r="L48" s="26" t="s">
        <v>54</v>
      </c>
      <c r="M48" s="26" t="s">
        <v>54</v>
      </c>
      <c r="N48" s="26" t="s">
        <v>54</v>
      </c>
      <c r="O48" s="26">
        <f t="shared" ref="O48:O49" si="61">SUM(C48:N48)</f>
        <v>48650</v>
      </c>
      <c r="P48" s="26" t="s">
        <v>54</v>
      </c>
      <c r="Q48" s="26" t="s">
        <v>54</v>
      </c>
      <c r="R48" s="26" t="s">
        <v>54</v>
      </c>
      <c r="S48" s="22">
        <f t="shared" si="1"/>
        <v>43973</v>
      </c>
    </row>
    <row r="49" spans="1:19" ht="13.7" customHeight="1" x14ac:dyDescent="0.4">
      <c r="A49" s="27"/>
      <c r="B49" s="16" t="s">
        <v>8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 t="s">
        <v>54</v>
      </c>
      <c r="M49" s="28" t="s">
        <v>54</v>
      </c>
      <c r="N49" s="28" t="s">
        <v>54</v>
      </c>
      <c r="O49" s="23">
        <f t="shared" si="61"/>
        <v>0</v>
      </c>
      <c r="P49" s="28" t="s">
        <v>54</v>
      </c>
      <c r="Q49" s="28" t="s">
        <v>54</v>
      </c>
      <c r="R49" s="28" t="s">
        <v>54</v>
      </c>
      <c r="S49" s="17">
        <f t="shared" si="1"/>
        <v>0</v>
      </c>
    </row>
    <row r="50" spans="1:19" ht="13.7" customHeight="1" x14ac:dyDescent="0.4">
      <c r="A50" s="27"/>
      <c r="B50" s="18" t="s">
        <v>9</v>
      </c>
      <c r="C50" s="21">
        <f t="shared" ref="C50:E50" si="62">SUM(C48:C49)</f>
        <v>1428</v>
      </c>
      <c r="D50" s="21">
        <f t="shared" si="62"/>
        <v>1205</v>
      </c>
      <c r="E50" s="21">
        <f t="shared" si="62"/>
        <v>2044</v>
      </c>
      <c r="F50" s="19">
        <f t="shared" ref="F50:N50" si="63">SUM(F48,F49)</f>
        <v>2014</v>
      </c>
      <c r="G50" s="19">
        <f t="shared" si="63"/>
        <v>3287</v>
      </c>
      <c r="H50" s="19">
        <f t="shared" si="63"/>
        <v>10816</v>
      </c>
      <c r="I50" s="19">
        <f t="shared" si="63"/>
        <v>10854</v>
      </c>
      <c r="J50" s="19">
        <f t="shared" si="63"/>
        <v>9426</v>
      </c>
      <c r="K50" s="19">
        <f t="shared" si="63"/>
        <v>7576</v>
      </c>
      <c r="L50" s="19">
        <f t="shared" si="63"/>
        <v>0</v>
      </c>
      <c r="M50" s="19">
        <f t="shared" si="63"/>
        <v>0</v>
      </c>
      <c r="N50" s="19">
        <f t="shared" si="63"/>
        <v>0</v>
      </c>
      <c r="O50" s="21">
        <f t="shared" ref="O50" si="64">SUM(O48:O49)</f>
        <v>48650</v>
      </c>
      <c r="P50" s="19">
        <f t="shared" ref="P50:R50" si="65">SUM(P48,P49)</f>
        <v>0</v>
      </c>
      <c r="Q50" s="19">
        <f t="shared" si="65"/>
        <v>0</v>
      </c>
      <c r="R50" s="19">
        <f t="shared" si="65"/>
        <v>0</v>
      </c>
      <c r="S50" s="20">
        <f t="shared" si="1"/>
        <v>43973</v>
      </c>
    </row>
    <row r="51" spans="1:19" ht="13.7" customHeight="1" x14ac:dyDescent="0.4">
      <c r="A51" s="27"/>
      <c r="B51" s="13" t="s">
        <v>10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252</v>
      </c>
      <c r="I51" s="26">
        <v>136</v>
      </c>
      <c r="J51" s="26">
        <v>397</v>
      </c>
      <c r="K51" s="26">
        <v>280</v>
      </c>
      <c r="L51" s="26" t="s">
        <v>54</v>
      </c>
      <c r="M51" s="26" t="s">
        <v>54</v>
      </c>
      <c r="N51" s="26" t="s">
        <v>54</v>
      </c>
      <c r="O51" s="26">
        <f t="shared" ref="O51:O52" si="66">SUM(C51:N51)</f>
        <v>1065</v>
      </c>
      <c r="P51" s="26" t="s">
        <v>54</v>
      </c>
      <c r="Q51" s="26" t="s">
        <v>54</v>
      </c>
      <c r="R51" s="26" t="s">
        <v>54</v>
      </c>
      <c r="S51" s="22">
        <f t="shared" si="1"/>
        <v>1065</v>
      </c>
    </row>
    <row r="52" spans="1:19" ht="13.7" customHeight="1" x14ac:dyDescent="0.4">
      <c r="A52" s="27"/>
      <c r="B52" s="16" t="s">
        <v>8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 t="s">
        <v>54</v>
      </c>
      <c r="M52" s="28" t="s">
        <v>54</v>
      </c>
      <c r="N52" s="28" t="s">
        <v>54</v>
      </c>
      <c r="O52" s="23">
        <f t="shared" si="66"/>
        <v>0</v>
      </c>
      <c r="P52" s="28" t="s">
        <v>54</v>
      </c>
      <c r="Q52" s="28" t="s">
        <v>54</v>
      </c>
      <c r="R52" s="28" t="s">
        <v>54</v>
      </c>
      <c r="S52" s="17">
        <f t="shared" si="1"/>
        <v>0</v>
      </c>
    </row>
    <row r="53" spans="1:19" ht="13.7" customHeight="1" x14ac:dyDescent="0.4">
      <c r="A53" s="29"/>
      <c r="B53" s="18" t="s">
        <v>9</v>
      </c>
      <c r="C53" s="21">
        <f t="shared" ref="C53:E53" si="67">SUM(C51:C52)</f>
        <v>0</v>
      </c>
      <c r="D53" s="21">
        <f t="shared" si="67"/>
        <v>0</v>
      </c>
      <c r="E53" s="21">
        <f t="shared" si="67"/>
        <v>0</v>
      </c>
      <c r="F53" s="21">
        <f t="shared" ref="F53:M53" si="68">SUM(F51,F52)</f>
        <v>0</v>
      </c>
      <c r="G53" s="21">
        <f t="shared" si="68"/>
        <v>0</v>
      </c>
      <c r="H53" s="21">
        <f t="shared" si="68"/>
        <v>252</v>
      </c>
      <c r="I53" s="21">
        <f t="shared" si="68"/>
        <v>136</v>
      </c>
      <c r="J53" s="21">
        <f t="shared" si="68"/>
        <v>397</v>
      </c>
      <c r="K53" s="21">
        <f t="shared" si="68"/>
        <v>280</v>
      </c>
      <c r="L53" s="21">
        <f t="shared" si="68"/>
        <v>0</v>
      </c>
      <c r="M53" s="21">
        <f t="shared" si="68"/>
        <v>0</v>
      </c>
      <c r="N53" s="21">
        <f t="shared" ref="N53:O53" si="69">SUM(N51:N52)</f>
        <v>0</v>
      </c>
      <c r="O53" s="21">
        <f t="shared" si="69"/>
        <v>1065</v>
      </c>
      <c r="P53" s="21">
        <f t="shared" ref="P53:R53" si="70">SUM(P51,P52)</f>
        <v>0</v>
      </c>
      <c r="Q53" s="21">
        <f t="shared" si="70"/>
        <v>0</v>
      </c>
      <c r="R53" s="21">
        <f t="shared" si="70"/>
        <v>0</v>
      </c>
      <c r="S53" s="20">
        <f t="shared" si="1"/>
        <v>1065</v>
      </c>
    </row>
    <row r="54" spans="1:19" ht="13.7" customHeight="1" x14ac:dyDescent="0.4">
      <c r="A54" s="30" t="s">
        <v>18</v>
      </c>
      <c r="B54" s="13" t="s">
        <v>7</v>
      </c>
      <c r="C54" s="26"/>
      <c r="D54" s="26"/>
      <c r="E54" s="26"/>
      <c r="F54" s="22"/>
      <c r="G54" s="22"/>
      <c r="H54" s="22"/>
      <c r="I54" s="22"/>
      <c r="J54" s="22"/>
      <c r="K54" s="22"/>
      <c r="L54" s="22"/>
      <c r="M54" s="22"/>
      <c r="N54" s="22"/>
      <c r="O54" s="26">
        <f>SUM(C54:N54)</f>
        <v>0</v>
      </c>
      <c r="P54" s="26"/>
      <c r="Q54" s="26"/>
      <c r="R54" s="26"/>
      <c r="S54" s="22">
        <f t="shared" si="1"/>
        <v>0</v>
      </c>
    </row>
    <row r="55" spans="1:19" ht="13.7" customHeight="1" x14ac:dyDescent="0.4">
      <c r="A55" s="31"/>
      <c r="B55" s="16" t="s">
        <v>8</v>
      </c>
      <c r="C55" s="23"/>
      <c r="D55" s="23"/>
      <c r="E55" s="23"/>
      <c r="F55" s="17"/>
      <c r="G55" s="17"/>
      <c r="H55" s="17"/>
      <c r="I55" s="17"/>
      <c r="J55" s="17"/>
      <c r="K55" s="17"/>
      <c r="L55" s="17"/>
      <c r="M55" s="17"/>
      <c r="N55" s="17"/>
      <c r="O55" s="23">
        <f>SUM(C55:N55)</f>
        <v>0</v>
      </c>
      <c r="P55" s="23"/>
      <c r="Q55" s="23"/>
      <c r="R55" s="23"/>
      <c r="S55" s="17">
        <f t="shared" si="1"/>
        <v>0</v>
      </c>
    </row>
    <row r="56" spans="1:19" ht="13.7" customHeight="1" x14ac:dyDescent="0.4">
      <c r="A56" s="31"/>
      <c r="B56" s="18" t="s">
        <v>9</v>
      </c>
      <c r="C56" s="21">
        <f t="shared" ref="C56:R56" si="71">SUM(C54:C55)</f>
        <v>0</v>
      </c>
      <c r="D56" s="21">
        <f t="shared" si="71"/>
        <v>0</v>
      </c>
      <c r="E56" s="21">
        <f t="shared" si="71"/>
        <v>0</v>
      </c>
      <c r="F56" s="19">
        <f t="shared" si="71"/>
        <v>0</v>
      </c>
      <c r="G56" s="19">
        <f t="shared" si="71"/>
        <v>0</v>
      </c>
      <c r="H56" s="19">
        <f t="shared" si="71"/>
        <v>0</v>
      </c>
      <c r="I56" s="19">
        <f t="shared" si="71"/>
        <v>0</v>
      </c>
      <c r="J56" s="19">
        <f t="shared" si="71"/>
        <v>0</v>
      </c>
      <c r="K56" s="19">
        <f t="shared" si="71"/>
        <v>0</v>
      </c>
      <c r="L56" s="19">
        <f t="shared" si="71"/>
        <v>0</v>
      </c>
      <c r="M56" s="19">
        <f t="shared" si="71"/>
        <v>0</v>
      </c>
      <c r="N56" s="19">
        <f t="shared" si="71"/>
        <v>0</v>
      </c>
      <c r="O56" s="21">
        <f t="shared" si="71"/>
        <v>0</v>
      </c>
      <c r="P56" s="21">
        <f t="shared" si="71"/>
        <v>0</v>
      </c>
      <c r="Q56" s="21">
        <f t="shared" si="71"/>
        <v>0</v>
      </c>
      <c r="R56" s="21">
        <f t="shared" si="71"/>
        <v>0</v>
      </c>
      <c r="S56" s="20">
        <f t="shared" si="1"/>
        <v>0</v>
      </c>
    </row>
    <row r="57" spans="1:19" ht="13.7" customHeight="1" x14ac:dyDescent="0.4">
      <c r="A57" s="31"/>
      <c r="B57" s="13" t="s">
        <v>10</v>
      </c>
      <c r="C57" s="26"/>
      <c r="D57" s="26"/>
      <c r="E57" s="26"/>
      <c r="F57" s="22"/>
      <c r="G57" s="22"/>
      <c r="H57" s="22"/>
      <c r="I57" s="22"/>
      <c r="J57" s="22"/>
      <c r="K57" s="22"/>
      <c r="L57" s="22"/>
      <c r="M57" s="22"/>
      <c r="N57" s="22"/>
      <c r="O57" s="26">
        <f>SUM(C57:N57)</f>
        <v>0</v>
      </c>
      <c r="P57" s="26"/>
      <c r="Q57" s="26"/>
      <c r="R57" s="26"/>
      <c r="S57" s="22">
        <f t="shared" si="1"/>
        <v>0</v>
      </c>
    </row>
    <row r="58" spans="1:19" ht="13.7" customHeight="1" x14ac:dyDescent="0.4">
      <c r="A58" s="31"/>
      <c r="B58" s="16" t="s">
        <v>8</v>
      </c>
      <c r="C58" s="23"/>
      <c r="D58" s="23"/>
      <c r="E58" s="23"/>
      <c r="F58" s="17"/>
      <c r="G58" s="17"/>
      <c r="H58" s="17"/>
      <c r="I58" s="17"/>
      <c r="J58" s="17"/>
      <c r="K58" s="17"/>
      <c r="L58" s="17"/>
      <c r="M58" s="17"/>
      <c r="N58" s="17"/>
      <c r="O58" s="23">
        <f>SUM(C58:N58)</f>
        <v>0</v>
      </c>
      <c r="P58" s="23"/>
      <c r="Q58" s="23"/>
      <c r="R58" s="23"/>
      <c r="S58" s="17">
        <f t="shared" si="1"/>
        <v>0</v>
      </c>
    </row>
    <row r="59" spans="1:19" ht="13.7" customHeight="1" thickBot="1" x14ac:dyDescent="0.45">
      <c r="A59" s="32"/>
      <c r="B59" s="18" t="s">
        <v>9</v>
      </c>
      <c r="C59" s="33">
        <f t="shared" ref="C59:R59" si="72">SUM(C57:C58)</f>
        <v>0</v>
      </c>
      <c r="D59" s="33">
        <f t="shared" si="72"/>
        <v>0</v>
      </c>
      <c r="E59" s="33">
        <f t="shared" si="72"/>
        <v>0</v>
      </c>
      <c r="F59" s="34">
        <f t="shared" si="72"/>
        <v>0</v>
      </c>
      <c r="G59" s="34">
        <f t="shared" si="72"/>
        <v>0</v>
      </c>
      <c r="H59" s="34">
        <f t="shared" si="72"/>
        <v>0</v>
      </c>
      <c r="I59" s="34">
        <f t="shared" si="72"/>
        <v>0</v>
      </c>
      <c r="J59" s="34">
        <f t="shared" si="72"/>
        <v>0</v>
      </c>
      <c r="K59" s="34">
        <f t="shared" si="72"/>
        <v>0</v>
      </c>
      <c r="L59" s="34">
        <f t="shared" si="72"/>
        <v>0</v>
      </c>
      <c r="M59" s="34">
        <f t="shared" si="72"/>
        <v>0</v>
      </c>
      <c r="N59" s="34">
        <f t="shared" si="72"/>
        <v>0</v>
      </c>
      <c r="O59" s="33">
        <f t="shared" si="72"/>
        <v>0</v>
      </c>
      <c r="P59" s="33">
        <f t="shared" si="72"/>
        <v>0</v>
      </c>
      <c r="Q59" s="33">
        <f t="shared" si="72"/>
        <v>0</v>
      </c>
      <c r="R59" s="33">
        <f t="shared" si="72"/>
        <v>0</v>
      </c>
      <c r="S59" s="34">
        <f t="shared" si="1"/>
        <v>0</v>
      </c>
    </row>
    <row r="60" spans="1:19" ht="13.7" customHeight="1" x14ac:dyDescent="0.4">
      <c r="A60" s="35" t="s">
        <v>56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</row>
    <row r="61" spans="1:19" ht="13.7" customHeight="1" x14ac:dyDescent="0.4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</row>
    <row r="62" spans="1:19" ht="13.7" customHeight="1" thickBot="1" x14ac:dyDescent="0.45">
      <c r="A62" s="3" t="s">
        <v>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3.7" customHeight="1" thickBot="1" x14ac:dyDescent="0.45">
      <c r="A63" s="8" t="s">
        <v>1</v>
      </c>
      <c r="B63" s="8" t="s">
        <v>2</v>
      </c>
      <c r="C63" s="5" t="s">
        <v>55</v>
      </c>
      <c r="D63" s="6"/>
      <c r="E63" s="6"/>
      <c r="F63" s="5" t="s">
        <v>3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7"/>
      <c r="S63" s="8" t="s">
        <v>4</v>
      </c>
    </row>
    <row r="64" spans="1:19" ht="13.7" customHeight="1" thickBot="1" x14ac:dyDescent="0.45">
      <c r="A64" s="11"/>
      <c r="B64" s="11"/>
      <c r="C64" s="10">
        <v>1</v>
      </c>
      <c r="D64" s="10">
        <v>2</v>
      </c>
      <c r="E64" s="10">
        <v>3</v>
      </c>
      <c r="F64" s="10">
        <v>4</v>
      </c>
      <c r="G64" s="10">
        <v>5</v>
      </c>
      <c r="H64" s="10">
        <v>6</v>
      </c>
      <c r="I64" s="10">
        <v>7</v>
      </c>
      <c r="J64" s="10">
        <v>8</v>
      </c>
      <c r="K64" s="10">
        <v>9</v>
      </c>
      <c r="L64" s="10">
        <v>10</v>
      </c>
      <c r="M64" s="10">
        <v>11</v>
      </c>
      <c r="N64" s="10">
        <v>12</v>
      </c>
      <c r="O64" s="10" t="s">
        <v>5</v>
      </c>
      <c r="P64" s="10">
        <v>1</v>
      </c>
      <c r="Q64" s="10">
        <v>2</v>
      </c>
      <c r="R64" s="10">
        <v>3</v>
      </c>
      <c r="S64" s="11"/>
    </row>
    <row r="65" spans="1:19" ht="13.7" customHeight="1" x14ac:dyDescent="0.4">
      <c r="A65" s="36" t="s">
        <v>19</v>
      </c>
      <c r="B65" s="13" t="s">
        <v>7</v>
      </c>
      <c r="C65" s="26">
        <v>923</v>
      </c>
      <c r="D65" s="26">
        <v>597</v>
      </c>
      <c r="E65" s="26">
        <v>1137</v>
      </c>
      <c r="F65" s="26">
        <v>1085</v>
      </c>
      <c r="G65" s="26">
        <v>1528</v>
      </c>
      <c r="H65" s="26">
        <v>1302</v>
      </c>
      <c r="I65" s="26">
        <v>1594</v>
      </c>
      <c r="J65" s="26">
        <v>1975</v>
      </c>
      <c r="K65" s="26">
        <v>1591</v>
      </c>
      <c r="L65" s="26" t="s">
        <v>54</v>
      </c>
      <c r="M65" s="26" t="s">
        <v>54</v>
      </c>
      <c r="N65" s="26" t="s">
        <v>54</v>
      </c>
      <c r="O65" s="26">
        <f t="shared" ref="O65:O66" si="73">SUM(C65:N65)</f>
        <v>11732</v>
      </c>
      <c r="P65" s="26" t="s">
        <v>54</v>
      </c>
      <c r="Q65" s="26" t="s">
        <v>54</v>
      </c>
      <c r="R65" s="26" t="s">
        <v>54</v>
      </c>
      <c r="S65" s="22">
        <f t="shared" ref="S65:S97" si="74">SUM(F65:N65,P65:R65)</f>
        <v>9075</v>
      </c>
    </row>
    <row r="66" spans="1:19" ht="13.7" customHeight="1" x14ac:dyDescent="0.4">
      <c r="A66" s="37"/>
      <c r="B66" s="16" t="s">
        <v>8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 t="s">
        <v>54</v>
      </c>
      <c r="M66" s="28" t="s">
        <v>54</v>
      </c>
      <c r="N66" s="28" t="s">
        <v>54</v>
      </c>
      <c r="O66" s="23">
        <f t="shared" si="73"/>
        <v>0</v>
      </c>
      <c r="P66" s="28" t="s">
        <v>54</v>
      </c>
      <c r="Q66" s="28" t="s">
        <v>54</v>
      </c>
      <c r="R66" s="28" t="s">
        <v>54</v>
      </c>
      <c r="S66" s="17">
        <f t="shared" si="74"/>
        <v>0</v>
      </c>
    </row>
    <row r="67" spans="1:19" ht="13.7" customHeight="1" x14ac:dyDescent="0.4">
      <c r="A67" s="37"/>
      <c r="B67" s="18" t="s">
        <v>9</v>
      </c>
      <c r="C67" s="21">
        <f t="shared" ref="C67:E67" si="75">SUM(C65:C66)</f>
        <v>923</v>
      </c>
      <c r="D67" s="21">
        <f t="shared" si="75"/>
        <v>597</v>
      </c>
      <c r="E67" s="21">
        <f t="shared" si="75"/>
        <v>1137</v>
      </c>
      <c r="F67" s="19">
        <f t="shared" ref="F67:N67" si="76">SUM(F65,F66)</f>
        <v>1085</v>
      </c>
      <c r="G67" s="19">
        <f t="shared" si="76"/>
        <v>1528</v>
      </c>
      <c r="H67" s="19">
        <f t="shared" si="76"/>
        <v>1302</v>
      </c>
      <c r="I67" s="19">
        <f t="shared" si="76"/>
        <v>1594</v>
      </c>
      <c r="J67" s="19">
        <f t="shared" si="76"/>
        <v>1975</v>
      </c>
      <c r="K67" s="19">
        <f t="shared" si="76"/>
        <v>1591</v>
      </c>
      <c r="L67" s="19">
        <f t="shared" si="76"/>
        <v>0</v>
      </c>
      <c r="M67" s="19">
        <f t="shared" si="76"/>
        <v>0</v>
      </c>
      <c r="N67" s="19">
        <f t="shared" si="76"/>
        <v>0</v>
      </c>
      <c r="O67" s="21">
        <f t="shared" ref="O67" si="77">SUM(O65:O66)</f>
        <v>11732</v>
      </c>
      <c r="P67" s="19">
        <f t="shared" ref="P67:R67" si="78">SUM(P65,P66)</f>
        <v>0</v>
      </c>
      <c r="Q67" s="19">
        <f t="shared" si="78"/>
        <v>0</v>
      </c>
      <c r="R67" s="19">
        <f t="shared" si="78"/>
        <v>0</v>
      </c>
      <c r="S67" s="20">
        <f t="shared" si="74"/>
        <v>9075</v>
      </c>
    </row>
    <row r="68" spans="1:19" ht="13.7" customHeight="1" x14ac:dyDescent="0.4">
      <c r="A68" s="37"/>
      <c r="B68" s="13" t="s">
        <v>10</v>
      </c>
      <c r="C68" s="26">
        <v>272</v>
      </c>
      <c r="D68" s="26">
        <v>263</v>
      </c>
      <c r="E68" s="26">
        <v>245</v>
      </c>
      <c r="F68" s="26">
        <v>358</v>
      </c>
      <c r="G68" s="26">
        <v>291</v>
      </c>
      <c r="H68" s="26">
        <v>225</v>
      </c>
      <c r="I68" s="26">
        <v>799</v>
      </c>
      <c r="J68" s="26">
        <v>447</v>
      </c>
      <c r="K68" s="26">
        <v>258</v>
      </c>
      <c r="L68" s="26" t="s">
        <v>54</v>
      </c>
      <c r="M68" s="26" t="s">
        <v>54</v>
      </c>
      <c r="N68" s="26" t="s">
        <v>54</v>
      </c>
      <c r="O68" s="26">
        <f t="shared" ref="O68:O69" si="79">SUM(C68:N68)</f>
        <v>3158</v>
      </c>
      <c r="P68" s="26" t="s">
        <v>54</v>
      </c>
      <c r="Q68" s="26" t="s">
        <v>54</v>
      </c>
      <c r="R68" s="26" t="s">
        <v>54</v>
      </c>
      <c r="S68" s="22">
        <f t="shared" si="74"/>
        <v>2378</v>
      </c>
    </row>
    <row r="69" spans="1:19" ht="13.7" customHeight="1" x14ac:dyDescent="0.4">
      <c r="A69" s="37"/>
      <c r="B69" s="16" t="s">
        <v>8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 t="s">
        <v>54</v>
      </c>
      <c r="M69" s="28" t="s">
        <v>54</v>
      </c>
      <c r="N69" s="28" t="s">
        <v>54</v>
      </c>
      <c r="O69" s="23">
        <f t="shared" si="79"/>
        <v>0</v>
      </c>
      <c r="P69" s="28" t="s">
        <v>54</v>
      </c>
      <c r="Q69" s="28" t="s">
        <v>54</v>
      </c>
      <c r="R69" s="28" t="s">
        <v>54</v>
      </c>
      <c r="S69" s="17">
        <f t="shared" si="74"/>
        <v>0</v>
      </c>
    </row>
    <row r="70" spans="1:19" ht="13.7" customHeight="1" x14ac:dyDescent="0.4">
      <c r="A70" s="38"/>
      <c r="B70" s="18" t="s">
        <v>9</v>
      </c>
      <c r="C70" s="21">
        <f t="shared" ref="C70:E70" si="80">SUM(C68:C69)</f>
        <v>272</v>
      </c>
      <c r="D70" s="21">
        <f t="shared" si="80"/>
        <v>263</v>
      </c>
      <c r="E70" s="21">
        <f t="shared" si="80"/>
        <v>245</v>
      </c>
      <c r="F70" s="21">
        <f t="shared" ref="F70:M70" si="81">SUM(F68,F69)</f>
        <v>358</v>
      </c>
      <c r="G70" s="21">
        <f t="shared" si="81"/>
        <v>291</v>
      </c>
      <c r="H70" s="21">
        <f t="shared" si="81"/>
        <v>225</v>
      </c>
      <c r="I70" s="21">
        <f t="shared" si="81"/>
        <v>799</v>
      </c>
      <c r="J70" s="21">
        <f t="shared" si="81"/>
        <v>447</v>
      </c>
      <c r="K70" s="21">
        <f t="shared" si="81"/>
        <v>258</v>
      </c>
      <c r="L70" s="21">
        <f t="shared" si="81"/>
        <v>0</v>
      </c>
      <c r="M70" s="21">
        <f t="shared" si="81"/>
        <v>0</v>
      </c>
      <c r="N70" s="21">
        <f t="shared" ref="N70:O70" si="82">SUM(N68:N69)</f>
        <v>0</v>
      </c>
      <c r="O70" s="21">
        <f t="shared" si="82"/>
        <v>3158</v>
      </c>
      <c r="P70" s="21">
        <f t="shared" ref="P70:R70" si="83">SUM(P68,P69)</f>
        <v>0</v>
      </c>
      <c r="Q70" s="21">
        <f t="shared" si="83"/>
        <v>0</v>
      </c>
      <c r="R70" s="21">
        <f t="shared" si="83"/>
        <v>0</v>
      </c>
      <c r="S70" s="20">
        <f t="shared" si="74"/>
        <v>2378</v>
      </c>
    </row>
    <row r="71" spans="1:19" ht="13.7" customHeight="1" x14ac:dyDescent="0.4">
      <c r="A71" s="39" t="s">
        <v>20</v>
      </c>
      <c r="B71" s="13" t="s">
        <v>7</v>
      </c>
      <c r="C71" s="26">
        <v>13228</v>
      </c>
      <c r="D71" s="26">
        <v>12542</v>
      </c>
      <c r="E71" s="26">
        <v>12678</v>
      </c>
      <c r="F71" s="26">
        <v>11668</v>
      </c>
      <c r="G71" s="26">
        <v>15797</v>
      </c>
      <c r="H71" s="26">
        <v>16160</v>
      </c>
      <c r="I71" s="26">
        <v>16509</v>
      </c>
      <c r="J71" s="26">
        <v>20272</v>
      </c>
      <c r="K71" s="26">
        <v>17345</v>
      </c>
      <c r="L71" s="26" t="s">
        <v>54</v>
      </c>
      <c r="M71" s="26" t="s">
        <v>54</v>
      </c>
      <c r="N71" s="26" t="s">
        <v>54</v>
      </c>
      <c r="O71" s="26">
        <f t="shared" ref="O71:O72" si="84">SUM(C71:N71)</f>
        <v>136199</v>
      </c>
      <c r="P71" s="26" t="s">
        <v>54</v>
      </c>
      <c r="Q71" s="26" t="s">
        <v>54</v>
      </c>
      <c r="R71" s="26" t="s">
        <v>54</v>
      </c>
      <c r="S71" s="22">
        <f t="shared" si="74"/>
        <v>97751</v>
      </c>
    </row>
    <row r="72" spans="1:19" ht="13.7" customHeight="1" x14ac:dyDescent="0.4">
      <c r="A72" s="40"/>
      <c r="B72" s="16" t="s">
        <v>8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 t="s">
        <v>54</v>
      </c>
      <c r="M72" s="28" t="s">
        <v>54</v>
      </c>
      <c r="N72" s="28" t="s">
        <v>54</v>
      </c>
      <c r="O72" s="23">
        <f t="shared" si="84"/>
        <v>0</v>
      </c>
      <c r="P72" s="28" t="s">
        <v>54</v>
      </c>
      <c r="Q72" s="28" t="s">
        <v>54</v>
      </c>
      <c r="R72" s="28" t="s">
        <v>54</v>
      </c>
      <c r="S72" s="17">
        <f t="shared" si="74"/>
        <v>0</v>
      </c>
    </row>
    <row r="73" spans="1:19" ht="13.7" customHeight="1" x14ac:dyDescent="0.4">
      <c r="A73" s="40"/>
      <c r="B73" s="18" t="s">
        <v>9</v>
      </c>
      <c r="C73" s="21">
        <f t="shared" ref="C73:E73" si="85">SUM(C71:C72)</f>
        <v>13228</v>
      </c>
      <c r="D73" s="21">
        <f t="shared" si="85"/>
        <v>12542</v>
      </c>
      <c r="E73" s="21">
        <f t="shared" si="85"/>
        <v>12678</v>
      </c>
      <c r="F73" s="19">
        <f t="shared" ref="F73:N73" si="86">SUM(F71,F72)</f>
        <v>11668</v>
      </c>
      <c r="G73" s="19">
        <f t="shared" si="86"/>
        <v>15797</v>
      </c>
      <c r="H73" s="19">
        <f t="shared" si="86"/>
        <v>16160</v>
      </c>
      <c r="I73" s="19">
        <f t="shared" si="86"/>
        <v>16509</v>
      </c>
      <c r="J73" s="19">
        <f t="shared" si="86"/>
        <v>20272</v>
      </c>
      <c r="K73" s="19">
        <f t="shared" si="86"/>
        <v>17345</v>
      </c>
      <c r="L73" s="19">
        <f t="shared" si="86"/>
        <v>0</v>
      </c>
      <c r="M73" s="19">
        <f t="shared" si="86"/>
        <v>0</v>
      </c>
      <c r="N73" s="19">
        <f t="shared" si="86"/>
        <v>0</v>
      </c>
      <c r="O73" s="21">
        <f t="shared" ref="O73" si="87">SUM(O71:O72)</f>
        <v>136199</v>
      </c>
      <c r="P73" s="19">
        <f t="shared" ref="P73:R73" si="88">SUM(P71,P72)</f>
        <v>0</v>
      </c>
      <c r="Q73" s="19">
        <f t="shared" si="88"/>
        <v>0</v>
      </c>
      <c r="R73" s="19">
        <f t="shared" si="88"/>
        <v>0</v>
      </c>
      <c r="S73" s="20">
        <f t="shared" si="74"/>
        <v>97751</v>
      </c>
    </row>
    <row r="74" spans="1:19" ht="13.7" customHeight="1" x14ac:dyDescent="0.4">
      <c r="A74" s="40"/>
      <c r="B74" s="13" t="s">
        <v>10</v>
      </c>
      <c r="C74" s="26">
        <v>5037</v>
      </c>
      <c r="D74" s="26">
        <v>7748</v>
      </c>
      <c r="E74" s="26">
        <v>13172</v>
      </c>
      <c r="F74" s="26">
        <v>11603</v>
      </c>
      <c r="G74" s="26">
        <v>8984</v>
      </c>
      <c r="H74" s="26">
        <v>8767</v>
      </c>
      <c r="I74" s="26">
        <v>6354</v>
      </c>
      <c r="J74" s="26">
        <v>11940</v>
      </c>
      <c r="K74" s="26">
        <v>20691</v>
      </c>
      <c r="L74" s="26" t="s">
        <v>54</v>
      </c>
      <c r="M74" s="26" t="s">
        <v>54</v>
      </c>
      <c r="N74" s="26" t="s">
        <v>54</v>
      </c>
      <c r="O74" s="26">
        <f t="shared" ref="O74:O75" si="89">SUM(C74:N74)</f>
        <v>94296</v>
      </c>
      <c r="P74" s="26" t="s">
        <v>54</v>
      </c>
      <c r="Q74" s="26" t="s">
        <v>54</v>
      </c>
      <c r="R74" s="26" t="s">
        <v>54</v>
      </c>
      <c r="S74" s="22">
        <f t="shared" si="74"/>
        <v>68339</v>
      </c>
    </row>
    <row r="75" spans="1:19" ht="13.7" customHeight="1" x14ac:dyDescent="0.4">
      <c r="A75" s="40"/>
      <c r="B75" s="16" t="s">
        <v>8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 t="s">
        <v>54</v>
      </c>
      <c r="M75" s="28" t="s">
        <v>54</v>
      </c>
      <c r="N75" s="28" t="s">
        <v>54</v>
      </c>
      <c r="O75" s="23">
        <f t="shared" si="89"/>
        <v>0</v>
      </c>
      <c r="P75" s="28" t="s">
        <v>54</v>
      </c>
      <c r="Q75" s="28" t="s">
        <v>54</v>
      </c>
      <c r="R75" s="28" t="s">
        <v>54</v>
      </c>
      <c r="S75" s="17">
        <f t="shared" si="74"/>
        <v>0</v>
      </c>
    </row>
    <row r="76" spans="1:19" ht="13.7" customHeight="1" x14ac:dyDescent="0.4">
      <c r="A76" s="41"/>
      <c r="B76" s="18" t="s">
        <v>9</v>
      </c>
      <c r="C76" s="21">
        <f t="shared" ref="C76:E76" si="90">SUM(C74:C75)</f>
        <v>5037</v>
      </c>
      <c r="D76" s="21">
        <f t="shared" si="90"/>
        <v>7748</v>
      </c>
      <c r="E76" s="21">
        <f t="shared" si="90"/>
        <v>13172</v>
      </c>
      <c r="F76" s="21">
        <f t="shared" ref="F76:M76" si="91">SUM(F74,F75)</f>
        <v>11603</v>
      </c>
      <c r="G76" s="21">
        <f t="shared" si="91"/>
        <v>8984</v>
      </c>
      <c r="H76" s="21">
        <f t="shared" si="91"/>
        <v>8767</v>
      </c>
      <c r="I76" s="21">
        <f t="shared" si="91"/>
        <v>6354</v>
      </c>
      <c r="J76" s="21">
        <f t="shared" si="91"/>
        <v>11940</v>
      </c>
      <c r="K76" s="21">
        <f t="shared" si="91"/>
        <v>20691</v>
      </c>
      <c r="L76" s="21">
        <f t="shared" si="91"/>
        <v>0</v>
      </c>
      <c r="M76" s="21">
        <f t="shared" si="91"/>
        <v>0</v>
      </c>
      <c r="N76" s="21">
        <f t="shared" ref="N76:O76" si="92">SUM(N74:N75)</f>
        <v>0</v>
      </c>
      <c r="O76" s="21">
        <f t="shared" si="92"/>
        <v>94296</v>
      </c>
      <c r="P76" s="21">
        <f t="shared" ref="P76:R76" si="93">SUM(P74,P75)</f>
        <v>0</v>
      </c>
      <c r="Q76" s="21">
        <f t="shared" si="93"/>
        <v>0</v>
      </c>
      <c r="R76" s="21">
        <f t="shared" si="93"/>
        <v>0</v>
      </c>
      <c r="S76" s="20">
        <f t="shared" si="74"/>
        <v>68339</v>
      </c>
    </row>
    <row r="77" spans="1:19" ht="13.7" customHeight="1" x14ac:dyDescent="0.4">
      <c r="A77" s="39" t="s">
        <v>21</v>
      </c>
      <c r="B77" s="13" t="s">
        <v>7</v>
      </c>
      <c r="C77" s="26">
        <v>5492</v>
      </c>
      <c r="D77" s="26">
        <v>6674</v>
      </c>
      <c r="E77" s="26">
        <v>4196</v>
      </c>
      <c r="F77" s="26">
        <v>3941</v>
      </c>
      <c r="G77" s="26">
        <v>6117</v>
      </c>
      <c r="H77" s="26">
        <v>5211</v>
      </c>
      <c r="I77" s="26">
        <v>4643</v>
      </c>
      <c r="J77" s="26">
        <v>6763</v>
      </c>
      <c r="K77" s="26">
        <v>5502</v>
      </c>
      <c r="L77" s="26" t="s">
        <v>54</v>
      </c>
      <c r="M77" s="26" t="s">
        <v>54</v>
      </c>
      <c r="N77" s="26" t="s">
        <v>54</v>
      </c>
      <c r="O77" s="26">
        <f t="shared" ref="O77:O78" si="94">SUM(C77:N77)</f>
        <v>48539</v>
      </c>
      <c r="P77" s="26" t="s">
        <v>54</v>
      </c>
      <c r="Q77" s="26" t="s">
        <v>54</v>
      </c>
      <c r="R77" s="26" t="s">
        <v>54</v>
      </c>
      <c r="S77" s="22">
        <f t="shared" si="74"/>
        <v>32177</v>
      </c>
    </row>
    <row r="78" spans="1:19" ht="13.7" customHeight="1" x14ac:dyDescent="0.4">
      <c r="A78" s="40"/>
      <c r="B78" s="16" t="s">
        <v>8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 t="s">
        <v>54</v>
      </c>
      <c r="M78" s="28" t="s">
        <v>54</v>
      </c>
      <c r="N78" s="28" t="s">
        <v>54</v>
      </c>
      <c r="O78" s="23">
        <f t="shared" si="94"/>
        <v>0</v>
      </c>
      <c r="P78" s="28" t="s">
        <v>54</v>
      </c>
      <c r="Q78" s="28" t="s">
        <v>54</v>
      </c>
      <c r="R78" s="28" t="s">
        <v>54</v>
      </c>
      <c r="S78" s="17">
        <f t="shared" si="74"/>
        <v>0</v>
      </c>
    </row>
    <row r="79" spans="1:19" ht="13.7" customHeight="1" x14ac:dyDescent="0.4">
      <c r="A79" s="40"/>
      <c r="B79" s="18" t="s">
        <v>9</v>
      </c>
      <c r="C79" s="21">
        <f t="shared" ref="C79:E79" si="95">SUM(C77:C78)</f>
        <v>5492</v>
      </c>
      <c r="D79" s="21">
        <f t="shared" si="95"/>
        <v>6674</v>
      </c>
      <c r="E79" s="21">
        <f t="shared" si="95"/>
        <v>4196</v>
      </c>
      <c r="F79" s="19">
        <f t="shared" ref="F79:N79" si="96">SUM(F77,F78)</f>
        <v>3941</v>
      </c>
      <c r="G79" s="19">
        <f t="shared" si="96"/>
        <v>6117</v>
      </c>
      <c r="H79" s="19">
        <f t="shared" si="96"/>
        <v>5211</v>
      </c>
      <c r="I79" s="19">
        <f t="shared" si="96"/>
        <v>4643</v>
      </c>
      <c r="J79" s="19">
        <f t="shared" si="96"/>
        <v>6763</v>
      </c>
      <c r="K79" s="19">
        <f t="shared" si="96"/>
        <v>5502</v>
      </c>
      <c r="L79" s="19">
        <f t="shared" si="96"/>
        <v>0</v>
      </c>
      <c r="M79" s="19">
        <f t="shared" si="96"/>
        <v>0</v>
      </c>
      <c r="N79" s="19">
        <f t="shared" si="96"/>
        <v>0</v>
      </c>
      <c r="O79" s="21">
        <f t="shared" ref="O79" si="97">SUM(O77:O78)</f>
        <v>48539</v>
      </c>
      <c r="P79" s="19">
        <f t="shared" ref="P79:R79" si="98">SUM(P77,P78)</f>
        <v>0</v>
      </c>
      <c r="Q79" s="19">
        <f t="shared" si="98"/>
        <v>0</v>
      </c>
      <c r="R79" s="19">
        <f t="shared" si="98"/>
        <v>0</v>
      </c>
      <c r="S79" s="20">
        <f t="shared" si="74"/>
        <v>32177</v>
      </c>
    </row>
    <row r="80" spans="1:19" ht="13.7" customHeight="1" x14ac:dyDescent="0.4">
      <c r="A80" s="40"/>
      <c r="B80" s="13" t="s">
        <v>10</v>
      </c>
      <c r="C80" s="26">
        <v>262</v>
      </c>
      <c r="D80" s="26">
        <v>133</v>
      </c>
      <c r="E80" s="26">
        <v>280</v>
      </c>
      <c r="F80" s="26">
        <v>265</v>
      </c>
      <c r="G80" s="26">
        <v>127</v>
      </c>
      <c r="H80" s="26">
        <v>83</v>
      </c>
      <c r="I80" s="26">
        <v>2189</v>
      </c>
      <c r="J80" s="26">
        <v>791</v>
      </c>
      <c r="K80" s="26">
        <v>78</v>
      </c>
      <c r="L80" s="26" t="s">
        <v>54</v>
      </c>
      <c r="M80" s="26" t="s">
        <v>54</v>
      </c>
      <c r="N80" s="26" t="s">
        <v>54</v>
      </c>
      <c r="O80" s="26">
        <f t="shared" ref="O80:O81" si="99">SUM(C80:N80)</f>
        <v>4208</v>
      </c>
      <c r="P80" s="26" t="s">
        <v>54</v>
      </c>
      <c r="Q80" s="26" t="s">
        <v>54</v>
      </c>
      <c r="R80" s="26" t="s">
        <v>54</v>
      </c>
      <c r="S80" s="22">
        <f t="shared" si="74"/>
        <v>3533</v>
      </c>
    </row>
    <row r="81" spans="1:19" ht="13.7" customHeight="1" x14ac:dyDescent="0.4">
      <c r="A81" s="40"/>
      <c r="B81" s="16" t="s">
        <v>8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 t="s">
        <v>54</v>
      </c>
      <c r="M81" s="28" t="s">
        <v>54</v>
      </c>
      <c r="N81" s="28" t="s">
        <v>54</v>
      </c>
      <c r="O81" s="23">
        <f t="shared" si="99"/>
        <v>0</v>
      </c>
      <c r="P81" s="28" t="s">
        <v>54</v>
      </c>
      <c r="Q81" s="28" t="s">
        <v>54</v>
      </c>
      <c r="R81" s="28" t="s">
        <v>54</v>
      </c>
      <c r="S81" s="17">
        <f t="shared" si="74"/>
        <v>0</v>
      </c>
    </row>
    <row r="82" spans="1:19" ht="13.7" customHeight="1" x14ac:dyDescent="0.4">
      <c r="A82" s="41"/>
      <c r="B82" s="18" t="s">
        <v>9</v>
      </c>
      <c r="C82" s="21">
        <f t="shared" ref="C82:E82" si="100">SUM(C80:C81)</f>
        <v>262</v>
      </c>
      <c r="D82" s="21">
        <f t="shared" si="100"/>
        <v>133</v>
      </c>
      <c r="E82" s="21">
        <f t="shared" si="100"/>
        <v>280</v>
      </c>
      <c r="F82" s="21">
        <f t="shared" ref="F82:M82" si="101">SUM(F80,F81)</f>
        <v>265</v>
      </c>
      <c r="G82" s="21">
        <f t="shared" si="101"/>
        <v>127</v>
      </c>
      <c r="H82" s="21">
        <f t="shared" si="101"/>
        <v>83</v>
      </c>
      <c r="I82" s="21">
        <f t="shared" si="101"/>
        <v>2189</v>
      </c>
      <c r="J82" s="21">
        <f t="shared" si="101"/>
        <v>791</v>
      </c>
      <c r="K82" s="21">
        <f t="shared" si="101"/>
        <v>78</v>
      </c>
      <c r="L82" s="21">
        <f t="shared" si="101"/>
        <v>0</v>
      </c>
      <c r="M82" s="21">
        <f t="shared" si="101"/>
        <v>0</v>
      </c>
      <c r="N82" s="21">
        <f t="shared" ref="N82:O82" si="102">SUM(N80:N81)</f>
        <v>0</v>
      </c>
      <c r="O82" s="21">
        <f t="shared" si="102"/>
        <v>4208</v>
      </c>
      <c r="P82" s="21">
        <f t="shared" ref="P82:R82" si="103">SUM(P80,P81)</f>
        <v>0</v>
      </c>
      <c r="Q82" s="21">
        <f t="shared" si="103"/>
        <v>0</v>
      </c>
      <c r="R82" s="21">
        <f t="shared" si="103"/>
        <v>0</v>
      </c>
      <c r="S82" s="20">
        <f t="shared" si="74"/>
        <v>3533</v>
      </c>
    </row>
    <row r="83" spans="1:19" ht="13.7" customHeight="1" x14ac:dyDescent="0.4">
      <c r="A83" s="39" t="s">
        <v>22</v>
      </c>
      <c r="B83" s="13" t="s">
        <v>7</v>
      </c>
      <c r="C83" s="26">
        <v>51838</v>
      </c>
      <c r="D83" s="26">
        <v>76596</v>
      </c>
      <c r="E83" s="26">
        <v>68813</v>
      </c>
      <c r="F83" s="26">
        <v>45785</v>
      </c>
      <c r="G83" s="26">
        <v>56618</v>
      </c>
      <c r="H83" s="26">
        <v>69759</v>
      </c>
      <c r="I83" s="26">
        <v>73709</v>
      </c>
      <c r="J83" s="26">
        <v>87561</v>
      </c>
      <c r="K83" s="26">
        <v>76436</v>
      </c>
      <c r="L83" s="26" t="s">
        <v>54</v>
      </c>
      <c r="M83" s="26" t="s">
        <v>54</v>
      </c>
      <c r="N83" s="26" t="s">
        <v>54</v>
      </c>
      <c r="O83" s="26">
        <f t="shared" ref="O83:O84" si="104">SUM(C83:N83)</f>
        <v>607115</v>
      </c>
      <c r="P83" s="26" t="s">
        <v>54</v>
      </c>
      <c r="Q83" s="26" t="s">
        <v>54</v>
      </c>
      <c r="R83" s="26" t="s">
        <v>54</v>
      </c>
      <c r="S83" s="22">
        <f t="shared" si="74"/>
        <v>409868</v>
      </c>
    </row>
    <row r="84" spans="1:19" ht="13.7" customHeight="1" x14ac:dyDescent="0.4">
      <c r="A84" s="40"/>
      <c r="B84" s="16" t="s">
        <v>8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 t="s">
        <v>54</v>
      </c>
      <c r="M84" s="28" t="s">
        <v>54</v>
      </c>
      <c r="N84" s="28" t="s">
        <v>54</v>
      </c>
      <c r="O84" s="23">
        <f t="shared" si="104"/>
        <v>0</v>
      </c>
      <c r="P84" s="28" t="s">
        <v>54</v>
      </c>
      <c r="Q84" s="28" t="s">
        <v>54</v>
      </c>
      <c r="R84" s="28" t="s">
        <v>54</v>
      </c>
      <c r="S84" s="17">
        <f t="shared" si="74"/>
        <v>0</v>
      </c>
    </row>
    <row r="85" spans="1:19" ht="13.7" customHeight="1" x14ac:dyDescent="0.4">
      <c r="A85" s="40"/>
      <c r="B85" s="18" t="s">
        <v>9</v>
      </c>
      <c r="C85" s="21">
        <f t="shared" ref="C85:E85" si="105">SUM(C83:C84)</f>
        <v>51838</v>
      </c>
      <c r="D85" s="21">
        <f t="shared" si="105"/>
        <v>76596</v>
      </c>
      <c r="E85" s="21">
        <f t="shared" si="105"/>
        <v>68813</v>
      </c>
      <c r="F85" s="19">
        <f t="shared" ref="F85:N85" si="106">SUM(F83,F84)</f>
        <v>45785</v>
      </c>
      <c r="G85" s="19">
        <f t="shared" si="106"/>
        <v>56618</v>
      </c>
      <c r="H85" s="19">
        <f t="shared" si="106"/>
        <v>69759</v>
      </c>
      <c r="I85" s="19">
        <f t="shared" si="106"/>
        <v>73709</v>
      </c>
      <c r="J85" s="19">
        <f t="shared" si="106"/>
        <v>87561</v>
      </c>
      <c r="K85" s="19">
        <f t="shared" si="106"/>
        <v>76436</v>
      </c>
      <c r="L85" s="19">
        <f t="shared" si="106"/>
        <v>0</v>
      </c>
      <c r="M85" s="19">
        <f t="shared" si="106"/>
        <v>0</v>
      </c>
      <c r="N85" s="19">
        <f t="shared" si="106"/>
        <v>0</v>
      </c>
      <c r="O85" s="21">
        <f t="shared" ref="O85" si="107">SUM(O83:O84)</f>
        <v>607115</v>
      </c>
      <c r="P85" s="19">
        <f t="shared" ref="P85:R85" si="108">SUM(P83,P84)</f>
        <v>0</v>
      </c>
      <c r="Q85" s="19">
        <f t="shared" si="108"/>
        <v>0</v>
      </c>
      <c r="R85" s="19">
        <f t="shared" si="108"/>
        <v>0</v>
      </c>
      <c r="S85" s="20">
        <f t="shared" si="74"/>
        <v>409868</v>
      </c>
    </row>
    <row r="86" spans="1:19" ht="13.7" customHeight="1" x14ac:dyDescent="0.4">
      <c r="A86" s="40"/>
      <c r="B86" s="13" t="s">
        <v>10</v>
      </c>
      <c r="C86" s="26">
        <v>57819</v>
      </c>
      <c r="D86" s="26">
        <v>54227</v>
      </c>
      <c r="E86" s="26">
        <v>60969</v>
      </c>
      <c r="F86" s="26">
        <v>57298</v>
      </c>
      <c r="G86" s="26">
        <v>53169</v>
      </c>
      <c r="H86" s="26">
        <v>89551</v>
      </c>
      <c r="I86" s="26">
        <v>83710</v>
      </c>
      <c r="J86" s="26">
        <v>103271</v>
      </c>
      <c r="K86" s="26">
        <v>105996</v>
      </c>
      <c r="L86" s="26" t="s">
        <v>54</v>
      </c>
      <c r="M86" s="26" t="s">
        <v>54</v>
      </c>
      <c r="N86" s="26" t="s">
        <v>54</v>
      </c>
      <c r="O86" s="26">
        <f t="shared" ref="O86:O87" si="109">SUM(C86:N86)</f>
        <v>666010</v>
      </c>
      <c r="P86" s="26" t="s">
        <v>54</v>
      </c>
      <c r="Q86" s="26" t="s">
        <v>54</v>
      </c>
      <c r="R86" s="26" t="s">
        <v>54</v>
      </c>
      <c r="S86" s="22">
        <f t="shared" si="74"/>
        <v>492995</v>
      </c>
    </row>
    <row r="87" spans="1:19" ht="13.7" customHeight="1" x14ac:dyDescent="0.4">
      <c r="A87" s="40"/>
      <c r="B87" s="16" t="s">
        <v>8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 t="s">
        <v>54</v>
      </c>
      <c r="M87" s="28" t="s">
        <v>54</v>
      </c>
      <c r="N87" s="28" t="s">
        <v>54</v>
      </c>
      <c r="O87" s="23">
        <f t="shared" si="109"/>
        <v>0</v>
      </c>
      <c r="P87" s="28" t="s">
        <v>54</v>
      </c>
      <c r="Q87" s="28" t="s">
        <v>54</v>
      </c>
      <c r="R87" s="28" t="s">
        <v>54</v>
      </c>
      <c r="S87" s="17">
        <f t="shared" si="74"/>
        <v>0</v>
      </c>
    </row>
    <row r="88" spans="1:19" ht="13.7" customHeight="1" x14ac:dyDescent="0.4">
      <c r="A88" s="41"/>
      <c r="B88" s="18" t="s">
        <v>9</v>
      </c>
      <c r="C88" s="21">
        <f t="shared" ref="C88:E88" si="110">SUM(C86:C87)</f>
        <v>57819</v>
      </c>
      <c r="D88" s="21">
        <f t="shared" si="110"/>
        <v>54227</v>
      </c>
      <c r="E88" s="21">
        <f t="shared" si="110"/>
        <v>60969</v>
      </c>
      <c r="F88" s="21">
        <f t="shared" ref="F88:M88" si="111">SUM(F86,F87)</f>
        <v>57298</v>
      </c>
      <c r="G88" s="21">
        <f t="shared" si="111"/>
        <v>53169</v>
      </c>
      <c r="H88" s="21">
        <f t="shared" si="111"/>
        <v>89551</v>
      </c>
      <c r="I88" s="21">
        <f t="shared" si="111"/>
        <v>83710</v>
      </c>
      <c r="J88" s="21">
        <f t="shared" si="111"/>
        <v>103271</v>
      </c>
      <c r="K88" s="21">
        <f t="shared" si="111"/>
        <v>105996</v>
      </c>
      <c r="L88" s="21">
        <f t="shared" si="111"/>
        <v>0</v>
      </c>
      <c r="M88" s="21">
        <f t="shared" si="111"/>
        <v>0</v>
      </c>
      <c r="N88" s="21">
        <f t="shared" ref="N88:O88" si="112">SUM(N86:N87)</f>
        <v>0</v>
      </c>
      <c r="O88" s="21">
        <f t="shared" si="112"/>
        <v>666010</v>
      </c>
      <c r="P88" s="21">
        <f t="shared" ref="P88:R88" si="113">SUM(P86,P87)</f>
        <v>0</v>
      </c>
      <c r="Q88" s="21">
        <f t="shared" si="113"/>
        <v>0</v>
      </c>
      <c r="R88" s="21">
        <f t="shared" si="113"/>
        <v>0</v>
      </c>
      <c r="S88" s="20">
        <f t="shared" si="74"/>
        <v>492995</v>
      </c>
    </row>
    <row r="89" spans="1:19" ht="13.7" customHeight="1" x14ac:dyDescent="0.4">
      <c r="A89" s="39" t="s">
        <v>23</v>
      </c>
      <c r="B89" s="13" t="s">
        <v>7</v>
      </c>
      <c r="C89" s="26">
        <v>19267</v>
      </c>
      <c r="D89" s="26">
        <v>20035</v>
      </c>
      <c r="E89" s="26">
        <v>28716</v>
      </c>
      <c r="F89" s="26">
        <v>33690</v>
      </c>
      <c r="G89" s="26">
        <v>39597</v>
      </c>
      <c r="H89" s="26">
        <v>44433</v>
      </c>
      <c r="I89" s="26">
        <v>45569</v>
      </c>
      <c r="J89" s="26">
        <v>45016</v>
      </c>
      <c r="K89" s="26">
        <v>44144</v>
      </c>
      <c r="L89" s="26" t="s">
        <v>54</v>
      </c>
      <c r="M89" s="26" t="s">
        <v>54</v>
      </c>
      <c r="N89" s="26" t="s">
        <v>54</v>
      </c>
      <c r="O89" s="26">
        <f t="shared" ref="O89:O90" si="114">SUM(C89:N89)</f>
        <v>320467</v>
      </c>
      <c r="P89" s="26" t="s">
        <v>54</v>
      </c>
      <c r="Q89" s="26" t="s">
        <v>54</v>
      </c>
      <c r="R89" s="26" t="s">
        <v>54</v>
      </c>
      <c r="S89" s="22">
        <f t="shared" si="74"/>
        <v>252449</v>
      </c>
    </row>
    <row r="90" spans="1:19" ht="13.7" customHeight="1" x14ac:dyDescent="0.4">
      <c r="A90" s="40"/>
      <c r="B90" s="16" t="s">
        <v>8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 t="s">
        <v>54</v>
      </c>
      <c r="M90" s="28" t="s">
        <v>54</v>
      </c>
      <c r="N90" s="28" t="s">
        <v>54</v>
      </c>
      <c r="O90" s="23">
        <f t="shared" si="114"/>
        <v>0</v>
      </c>
      <c r="P90" s="28" t="s">
        <v>54</v>
      </c>
      <c r="Q90" s="28" t="s">
        <v>54</v>
      </c>
      <c r="R90" s="28" t="s">
        <v>54</v>
      </c>
      <c r="S90" s="17">
        <f t="shared" si="74"/>
        <v>0</v>
      </c>
    </row>
    <row r="91" spans="1:19" ht="13.7" customHeight="1" x14ac:dyDescent="0.4">
      <c r="A91" s="40"/>
      <c r="B91" s="18" t="s">
        <v>9</v>
      </c>
      <c r="C91" s="21">
        <f t="shared" ref="C91:E91" si="115">SUM(C89:C90)</f>
        <v>19267</v>
      </c>
      <c r="D91" s="21">
        <f t="shared" si="115"/>
        <v>20035</v>
      </c>
      <c r="E91" s="21">
        <f t="shared" si="115"/>
        <v>28716</v>
      </c>
      <c r="F91" s="19">
        <f t="shared" ref="F91:N91" si="116">SUM(F89,F90)</f>
        <v>33690</v>
      </c>
      <c r="G91" s="19">
        <f t="shared" si="116"/>
        <v>39597</v>
      </c>
      <c r="H91" s="19">
        <f t="shared" si="116"/>
        <v>44433</v>
      </c>
      <c r="I91" s="19">
        <f t="shared" si="116"/>
        <v>45569</v>
      </c>
      <c r="J91" s="19">
        <f t="shared" si="116"/>
        <v>45016</v>
      </c>
      <c r="K91" s="19">
        <f t="shared" si="116"/>
        <v>44144</v>
      </c>
      <c r="L91" s="19">
        <f t="shared" si="116"/>
        <v>0</v>
      </c>
      <c r="M91" s="19">
        <f t="shared" si="116"/>
        <v>0</v>
      </c>
      <c r="N91" s="19">
        <f t="shared" si="116"/>
        <v>0</v>
      </c>
      <c r="O91" s="21">
        <f t="shared" ref="O91" si="117">SUM(O89:O90)</f>
        <v>320467</v>
      </c>
      <c r="P91" s="19">
        <f t="shared" ref="P91:R91" si="118">SUM(P89,P90)</f>
        <v>0</v>
      </c>
      <c r="Q91" s="19">
        <f t="shared" si="118"/>
        <v>0</v>
      </c>
      <c r="R91" s="19">
        <f t="shared" si="118"/>
        <v>0</v>
      </c>
      <c r="S91" s="20">
        <f t="shared" si="74"/>
        <v>252449</v>
      </c>
    </row>
    <row r="92" spans="1:19" ht="13.7" customHeight="1" x14ac:dyDescent="0.4">
      <c r="A92" s="40"/>
      <c r="B92" s="13" t="s">
        <v>10</v>
      </c>
      <c r="C92" s="26">
        <v>363</v>
      </c>
      <c r="D92" s="26">
        <v>242</v>
      </c>
      <c r="E92" s="26">
        <v>517</v>
      </c>
      <c r="F92" s="26">
        <v>605</v>
      </c>
      <c r="G92" s="26">
        <v>711</v>
      </c>
      <c r="H92" s="26">
        <v>257</v>
      </c>
      <c r="I92" s="26">
        <v>733</v>
      </c>
      <c r="J92" s="26">
        <v>341</v>
      </c>
      <c r="K92" s="26">
        <v>405</v>
      </c>
      <c r="L92" s="26" t="s">
        <v>54</v>
      </c>
      <c r="M92" s="26" t="s">
        <v>54</v>
      </c>
      <c r="N92" s="26" t="s">
        <v>54</v>
      </c>
      <c r="O92" s="26">
        <f t="shared" ref="O92:O93" si="119">SUM(C92:N92)</f>
        <v>4174</v>
      </c>
      <c r="P92" s="26" t="s">
        <v>54</v>
      </c>
      <c r="Q92" s="26" t="s">
        <v>54</v>
      </c>
      <c r="R92" s="26" t="s">
        <v>54</v>
      </c>
      <c r="S92" s="22">
        <f t="shared" si="74"/>
        <v>3052</v>
      </c>
    </row>
    <row r="93" spans="1:19" ht="13.7" customHeight="1" x14ac:dyDescent="0.4">
      <c r="A93" s="40"/>
      <c r="B93" s="16" t="s">
        <v>8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 t="s">
        <v>54</v>
      </c>
      <c r="M93" s="28" t="s">
        <v>54</v>
      </c>
      <c r="N93" s="28" t="s">
        <v>54</v>
      </c>
      <c r="O93" s="23">
        <f t="shared" si="119"/>
        <v>0</v>
      </c>
      <c r="P93" s="28" t="s">
        <v>54</v>
      </c>
      <c r="Q93" s="28" t="s">
        <v>54</v>
      </c>
      <c r="R93" s="28" t="s">
        <v>54</v>
      </c>
      <c r="S93" s="17">
        <f t="shared" si="74"/>
        <v>0</v>
      </c>
    </row>
    <row r="94" spans="1:19" ht="13.7" customHeight="1" x14ac:dyDescent="0.4">
      <c r="A94" s="41"/>
      <c r="B94" s="18" t="s">
        <v>9</v>
      </c>
      <c r="C94" s="21">
        <f t="shared" ref="C94:E94" si="120">SUM(C92:C93)</f>
        <v>363</v>
      </c>
      <c r="D94" s="21">
        <f t="shared" si="120"/>
        <v>242</v>
      </c>
      <c r="E94" s="21">
        <f t="shared" si="120"/>
        <v>517</v>
      </c>
      <c r="F94" s="21">
        <f t="shared" ref="F94:M94" si="121">SUM(F92,F93)</f>
        <v>605</v>
      </c>
      <c r="G94" s="21">
        <f t="shared" si="121"/>
        <v>711</v>
      </c>
      <c r="H94" s="21">
        <f t="shared" si="121"/>
        <v>257</v>
      </c>
      <c r="I94" s="21">
        <f t="shared" si="121"/>
        <v>733</v>
      </c>
      <c r="J94" s="21">
        <f t="shared" si="121"/>
        <v>341</v>
      </c>
      <c r="K94" s="21">
        <f t="shared" si="121"/>
        <v>405</v>
      </c>
      <c r="L94" s="21">
        <f t="shared" si="121"/>
        <v>0</v>
      </c>
      <c r="M94" s="21">
        <f t="shared" si="121"/>
        <v>0</v>
      </c>
      <c r="N94" s="21">
        <f t="shared" ref="N94:O94" si="122">SUM(N92:N93)</f>
        <v>0</v>
      </c>
      <c r="O94" s="21">
        <f t="shared" si="122"/>
        <v>4174</v>
      </c>
      <c r="P94" s="21">
        <f t="shared" ref="P94:R94" si="123">SUM(P92,P93)</f>
        <v>0</v>
      </c>
      <c r="Q94" s="21">
        <f t="shared" si="123"/>
        <v>0</v>
      </c>
      <c r="R94" s="21">
        <f t="shared" si="123"/>
        <v>0</v>
      </c>
      <c r="S94" s="20">
        <f t="shared" si="74"/>
        <v>3052</v>
      </c>
    </row>
    <row r="95" spans="1:19" ht="13.7" customHeight="1" x14ac:dyDescent="0.4">
      <c r="A95" s="42" t="s">
        <v>24</v>
      </c>
      <c r="B95" s="13" t="s">
        <v>7</v>
      </c>
      <c r="C95" s="22">
        <f>SUM(C101,C107,C113,C124,C130,C136,C142,C148,C154)</f>
        <v>453926</v>
      </c>
      <c r="D95" s="22">
        <f>SUM(D101,D107,D113,D124,D130,D136,D142,D148,D154)</f>
        <v>469851</v>
      </c>
      <c r="E95" s="22">
        <f>SUM(E101,E107,E113,E124,E130,E136,E142,E148,E154)</f>
        <v>618171</v>
      </c>
      <c r="F95" s="22">
        <f t="shared" ref="F95" si="124">SUM(F101,F107,F113,F124,F130,F136,F142,F148,F154)</f>
        <v>558662</v>
      </c>
      <c r="G95" s="22">
        <f>SUM(G101,G107,G113,G124,G130,G136,G142,G148,G154)</f>
        <v>657528</v>
      </c>
      <c r="H95" s="22">
        <f t="shared" ref="H95:R95" si="125">SUM(H101,H107,H113,H124,H130,H136,H142,H148,H154)</f>
        <v>631488</v>
      </c>
      <c r="I95" s="22">
        <f t="shared" si="125"/>
        <v>626950</v>
      </c>
      <c r="J95" s="22">
        <f t="shared" si="125"/>
        <v>730839</v>
      </c>
      <c r="K95" s="22">
        <f t="shared" si="125"/>
        <v>657357</v>
      </c>
      <c r="L95" s="22">
        <f t="shared" si="125"/>
        <v>0</v>
      </c>
      <c r="M95" s="22">
        <f t="shared" si="125"/>
        <v>0</v>
      </c>
      <c r="N95" s="22">
        <f t="shared" si="125"/>
        <v>0</v>
      </c>
      <c r="O95" s="22">
        <f t="shared" si="125"/>
        <v>5404772</v>
      </c>
      <c r="P95" s="22">
        <f t="shared" si="125"/>
        <v>0</v>
      </c>
      <c r="Q95" s="22">
        <f t="shared" si="125"/>
        <v>0</v>
      </c>
      <c r="R95" s="22">
        <f t="shared" si="125"/>
        <v>0</v>
      </c>
      <c r="S95" s="22">
        <f t="shared" si="74"/>
        <v>3862824</v>
      </c>
    </row>
    <row r="96" spans="1:19" ht="13.7" customHeight="1" x14ac:dyDescent="0.4">
      <c r="A96" s="43"/>
      <c r="B96" s="16" t="s">
        <v>8</v>
      </c>
      <c r="C96" s="17">
        <f>SUM(C102,C108,C114,C125,C131,C137,C143,C149,C155,)</f>
        <v>3503</v>
      </c>
      <c r="D96" s="17">
        <f>SUM(D102,D108,D114,D125,D131,D137,D143,D149,D155,)</f>
        <v>5814</v>
      </c>
      <c r="E96" s="17">
        <f>SUM(E102,E108,E114,E125,E131,E137,E143,E149,E155,)</f>
        <v>7805</v>
      </c>
      <c r="F96" s="17">
        <f t="shared" ref="F96:R100" si="126">SUM(F102,F108,F114,F125,F131,F137,F143,F149,F155,)</f>
        <v>25875</v>
      </c>
      <c r="G96" s="17">
        <f t="shared" si="126"/>
        <v>19823</v>
      </c>
      <c r="H96" s="17">
        <f t="shared" si="126"/>
        <v>28021</v>
      </c>
      <c r="I96" s="17">
        <f t="shared" si="126"/>
        <v>30363</v>
      </c>
      <c r="J96" s="17">
        <f t="shared" si="126"/>
        <v>33813</v>
      </c>
      <c r="K96" s="17">
        <f t="shared" si="126"/>
        <v>30525</v>
      </c>
      <c r="L96" s="17">
        <f t="shared" si="126"/>
        <v>0</v>
      </c>
      <c r="M96" s="17">
        <f t="shared" si="126"/>
        <v>0</v>
      </c>
      <c r="N96" s="17">
        <f t="shared" si="126"/>
        <v>0</v>
      </c>
      <c r="O96" s="17">
        <f t="shared" si="126"/>
        <v>185542</v>
      </c>
      <c r="P96" s="17">
        <f t="shared" si="126"/>
        <v>0</v>
      </c>
      <c r="Q96" s="17">
        <f t="shared" si="126"/>
        <v>0</v>
      </c>
      <c r="R96" s="17">
        <f t="shared" si="126"/>
        <v>0</v>
      </c>
      <c r="S96" s="17">
        <f t="shared" si="74"/>
        <v>168420</v>
      </c>
    </row>
    <row r="97" spans="1:19" ht="13.7" customHeight="1" x14ac:dyDescent="0.4">
      <c r="A97" s="43"/>
      <c r="B97" s="18" t="s">
        <v>9</v>
      </c>
      <c r="C97" s="19">
        <f>SUM(C95:C96)</f>
        <v>457429</v>
      </c>
      <c r="D97" s="19">
        <f>SUM(D95:D96)</f>
        <v>475665</v>
      </c>
      <c r="E97" s="19">
        <f>SUM(E95:E96)</f>
        <v>625976</v>
      </c>
      <c r="F97" s="21">
        <f t="shared" si="126"/>
        <v>584537</v>
      </c>
      <c r="G97" s="20">
        <f t="shared" si="126"/>
        <v>677351</v>
      </c>
      <c r="H97" s="20">
        <f t="shared" si="126"/>
        <v>659509</v>
      </c>
      <c r="I97" s="20">
        <f t="shared" si="126"/>
        <v>657313</v>
      </c>
      <c r="J97" s="20">
        <f t="shared" si="126"/>
        <v>764652</v>
      </c>
      <c r="K97" s="20">
        <f t="shared" si="126"/>
        <v>687882</v>
      </c>
      <c r="L97" s="20">
        <f t="shared" si="126"/>
        <v>0</v>
      </c>
      <c r="M97" s="20">
        <f t="shared" si="126"/>
        <v>0</v>
      </c>
      <c r="N97" s="44">
        <f>SUM(N95,N96)</f>
        <v>0</v>
      </c>
      <c r="O97" s="44">
        <f>SUM(O95,O96)</f>
        <v>5590314</v>
      </c>
      <c r="P97" s="19">
        <f>SUM(P95:P96)</f>
        <v>0</v>
      </c>
      <c r="Q97" s="19">
        <f>SUM(Q95:Q96)</f>
        <v>0</v>
      </c>
      <c r="R97" s="19">
        <f>SUM(R95:R96)</f>
        <v>0</v>
      </c>
      <c r="S97" s="20">
        <f t="shared" si="74"/>
        <v>4031244</v>
      </c>
    </row>
    <row r="98" spans="1:19" ht="13.7" customHeight="1" x14ac:dyDescent="0.4">
      <c r="A98" s="43"/>
      <c r="B98" s="13" t="s">
        <v>10</v>
      </c>
      <c r="C98" s="22">
        <f t="shared" ref="C98:S98" si="127">SUM(C104,C110,C116,C127,C133,C139,C145,C151,C157)</f>
        <v>273044</v>
      </c>
      <c r="D98" s="22">
        <f t="shared" si="127"/>
        <v>279630</v>
      </c>
      <c r="E98" s="22">
        <f t="shared" si="127"/>
        <v>372124</v>
      </c>
      <c r="F98" s="22">
        <f t="shared" si="127"/>
        <v>314398</v>
      </c>
      <c r="G98" s="22">
        <f t="shared" si="127"/>
        <v>318210</v>
      </c>
      <c r="H98" s="22">
        <f t="shared" si="127"/>
        <v>378826</v>
      </c>
      <c r="I98" s="22">
        <f t="shared" si="127"/>
        <v>303892</v>
      </c>
      <c r="J98" s="22">
        <f t="shared" si="127"/>
        <v>287129</v>
      </c>
      <c r="K98" s="22">
        <f t="shared" si="127"/>
        <v>333616</v>
      </c>
      <c r="L98" s="22">
        <f t="shared" si="127"/>
        <v>0</v>
      </c>
      <c r="M98" s="22">
        <f t="shared" si="127"/>
        <v>0</v>
      </c>
      <c r="N98" s="22">
        <f t="shared" si="127"/>
        <v>0</v>
      </c>
      <c r="O98" s="22">
        <f t="shared" si="127"/>
        <v>2860869</v>
      </c>
      <c r="P98" s="22">
        <f t="shared" si="127"/>
        <v>0</v>
      </c>
      <c r="Q98" s="22">
        <f t="shared" si="127"/>
        <v>0</v>
      </c>
      <c r="R98" s="22">
        <f t="shared" si="127"/>
        <v>0</v>
      </c>
      <c r="S98" s="22">
        <f t="shared" si="127"/>
        <v>1936071</v>
      </c>
    </row>
    <row r="99" spans="1:19" ht="13.7" customHeight="1" x14ac:dyDescent="0.4">
      <c r="A99" s="43"/>
      <c r="B99" s="16" t="s">
        <v>8</v>
      </c>
      <c r="C99" s="17">
        <f t="shared" ref="C99:S100" si="128">SUM(C105,C111,C117,C128,C134,C140,C146,C152,C158,)</f>
        <v>0</v>
      </c>
      <c r="D99" s="17">
        <f t="shared" si="128"/>
        <v>0</v>
      </c>
      <c r="E99" s="17">
        <f t="shared" si="128"/>
        <v>0</v>
      </c>
      <c r="F99" s="17">
        <f t="shared" si="128"/>
        <v>0</v>
      </c>
      <c r="G99" s="17">
        <f t="shared" si="128"/>
        <v>0</v>
      </c>
      <c r="H99" s="17">
        <f t="shared" si="128"/>
        <v>85</v>
      </c>
      <c r="I99" s="17">
        <f t="shared" si="128"/>
        <v>531</v>
      </c>
      <c r="J99" s="17">
        <f t="shared" si="128"/>
        <v>306</v>
      </c>
      <c r="K99" s="17">
        <f t="shared" si="128"/>
        <v>660</v>
      </c>
      <c r="L99" s="17">
        <f t="shared" si="128"/>
        <v>0</v>
      </c>
      <c r="M99" s="17">
        <f t="shared" si="128"/>
        <v>0</v>
      </c>
      <c r="N99" s="17">
        <f t="shared" si="128"/>
        <v>0</v>
      </c>
      <c r="O99" s="17">
        <f t="shared" si="128"/>
        <v>1582</v>
      </c>
      <c r="P99" s="17">
        <f t="shared" si="128"/>
        <v>0</v>
      </c>
      <c r="Q99" s="17">
        <f t="shared" si="128"/>
        <v>0</v>
      </c>
      <c r="R99" s="17">
        <f t="shared" si="128"/>
        <v>0</v>
      </c>
      <c r="S99" s="17">
        <f t="shared" si="128"/>
        <v>1582</v>
      </c>
    </row>
    <row r="100" spans="1:19" ht="13.7" customHeight="1" x14ac:dyDescent="0.4">
      <c r="A100" s="45"/>
      <c r="B100" s="18" t="s">
        <v>9</v>
      </c>
      <c r="C100" s="19">
        <f>SUM(C98:C99)</f>
        <v>273044</v>
      </c>
      <c r="D100" s="19">
        <f>SUM(D98:D99)</f>
        <v>279630</v>
      </c>
      <c r="E100" s="19">
        <f>SUM(E98:E99)</f>
        <v>372124</v>
      </c>
      <c r="F100" s="21">
        <f t="shared" si="126"/>
        <v>314398</v>
      </c>
      <c r="G100" s="20">
        <f t="shared" si="128"/>
        <v>318210</v>
      </c>
      <c r="H100" s="20">
        <f>SUM(H106,H112,H118,H129,H135,H141,H147,H153,H159,)</f>
        <v>378911</v>
      </c>
      <c r="I100" s="20">
        <f t="shared" si="128"/>
        <v>304423</v>
      </c>
      <c r="J100" s="20">
        <f t="shared" si="128"/>
        <v>287435</v>
      </c>
      <c r="K100" s="20">
        <f t="shared" si="128"/>
        <v>334276</v>
      </c>
      <c r="L100" s="20">
        <f t="shared" si="128"/>
        <v>0</v>
      </c>
      <c r="M100" s="20">
        <f t="shared" si="126"/>
        <v>0</v>
      </c>
      <c r="N100" s="44">
        <f>SUM(N98:N99)</f>
        <v>0</v>
      </c>
      <c r="O100" s="44">
        <f>SUM(O98:O99)</f>
        <v>2862451</v>
      </c>
      <c r="P100" s="19">
        <f>SUM(P98:P99)</f>
        <v>0</v>
      </c>
      <c r="Q100" s="19">
        <f>SUM(Q98:Q99)</f>
        <v>0</v>
      </c>
      <c r="R100" s="19">
        <f>SUM(R98:R99)</f>
        <v>0</v>
      </c>
      <c r="S100" s="20">
        <f t="shared" ref="S100:S118" si="129">SUM(F100:N100,P100:R100)</f>
        <v>1937653</v>
      </c>
    </row>
    <row r="101" spans="1:19" ht="13.7" customHeight="1" x14ac:dyDescent="0.4">
      <c r="A101" s="39" t="s">
        <v>25</v>
      </c>
      <c r="B101" s="13" t="s">
        <v>7</v>
      </c>
      <c r="C101" s="26">
        <v>203491</v>
      </c>
      <c r="D101" s="26">
        <v>216664</v>
      </c>
      <c r="E101" s="26">
        <v>281575</v>
      </c>
      <c r="F101" s="26">
        <v>238072</v>
      </c>
      <c r="G101" s="26">
        <v>272286</v>
      </c>
      <c r="H101" s="26">
        <v>268855</v>
      </c>
      <c r="I101" s="26">
        <v>269230</v>
      </c>
      <c r="J101" s="26">
        <v>295686</v>
      </c>
      <c r="K101" s="26">
        <v>283777</v>
      </c>
      <c r="L101" s="26" t="s">
        <v>54</v>
      </c>
      <c r="M101" s="26" t="s">
        <v>54</v>
      </c>
      <c r="N101" s="26" t="s">
        <v>54</v>
      </c>
      <c r="O101" s="26">
        <f t="shared" ref="O101:O102" si="130">SUM(C101:N101)</f>
        <v>2329636</v>
      </c>
      <c r="P101" s="26" t="s">
        <v>54</v>
      </c>
      <c r="Q101" s="26" t="s">
        <v>54</v>
      </c>
      <c r="R101" s="26" t="s">
        <v>54</v>
      </c>
      <c r="S101" s="22">
        <f t="shared" si="129"/>
        <v>1627906</v>
      </c>
    </row>
    <row r="102" spans="1:19" ht="13.7" customHeight="1" x14ac:dyDescent="0.4">
      <c r="A102" s="40"/>
      <c r="B102" s="16" t="s">
        <v>8</v>
      </c>
      <c r="C102" s="28">
        <v>2643</v>
      </c>
      <c r="D102" s="28">
        <v>5266</v>
      </c>
      <c r="E102" s="28">
        <v>6184</v>
      </c>
      <c r="F102" s="28">
        <v>18780</v>
      </c>
      <c r="G102" s="28">
        <v>18015</v>
      </c>
      <c r="H102" s="28">
        <v>25335</v>
      </c>
      <c r="I102" s="28">
        <v>27359</v>
      </c>
      <c r="J102" s="28">
        <v>30748</v>
      </c>
      <c r="K102" s="28">
        <v>27561</v>
      </c>
      <c r="L102" s="28" t="s">
        <v>54</v>
      </c>
      <c r="M102" s="28" t="s">
        <v>54</v>
      </c>
      <c r="N102" s="28" t="s">
        <v>54</v>
      </c>
      <c r="O102" s="23">
        <f t="shared" si="130"/>
        <v>161891</v>
      </c>
      <c r="P102" s="28" t="s">
        <v>54</v>
      </c>
      <c r="Q102" s="28" t="s">
        <v>54</v>
      </c>
      <c r="R102" s="28" t="s">
        <v>54</v>
      </c>
      <c r="S102" s="17">
        <f t="shared" si="129"/>
        <v>147798</v>
      </c>
    </row>
    <row r="103" spans="1:19" ht="13.7" customHeight="1" x14ac:dyDescent="0.4">
      <c r="A103" s="40"/>
      <c r="B103" s="18" t="s">
        <v>9</v>
      </c>
      <c r="C103" s="21">
        <f t="shared" ref="C103:E103" si="131">SUM(C101:C102)</f>
        <v>206134</v>
      </c>
      <c r="D103" s="21">
        <f t="shared" si="131"/>
        <v>221930</v>
      </c>
      <c r="E103" s="21">
        <f t="shared" si="131"/>
        <v>287759</v>
      </c>
      <c r="F103" s="19">
        <f t="shared" ref="F103:N103" si="132">SUM(F101,F102)</f>
        <v>256852</v>
      </c>
      <c r="G103" s="19">
        <f t="shared" si="132"/>
        <v>290301</v>
      </c>
      <c r="H103" s="19">
        <f t="shared" si="132"/>
        <v>294190</v>
      </c>
      <c r="I103" s="19">
        <f t="shared" si="132"/>
        <v>296589</v>
      </c>
      <c r="J103" s="19">
        <f t="shared" si="132"/>
        <v>326434</v>
      </c>
      <c r="K103" s="19">
        <f t="shared" si="132"/>
        <v>311338</v>
      </c>
      <c r="L103" s="19">
        <f t="shared" si="132"/>
        <v>0</v>
      </c>
      <c r="M103" s="19">
        <f t="shared" si="132"/>
        <v>0</v>
      </c>
      <c r="N103" s="19">
        <f t="shared" si="132"/>
        <v>0</v>
      </c>
      <c r="O103" s="21">
        <f t="shared" ref="O103" si="133">SUM(O101:O102)</f>
        <v>2491527</v>
      </c>
      <c r="P103" s="19">
        <f t="shared" ref="P103:R103" si="134">SUM(P101,P102)</f>
        <v>0</v>
      </c>
      <c r="Q103" s="19">
        <f t="shared" si="134"/>
        <v>0</v>
      </c>
      <c r="R103" s="19">
        <f t="shared" si="134"/>
        <v>0</v>
      </c>
      <c r="S103" s="20">
        <f t="shared" si="129"/>
        <v>1775704</v>
      </c>
    </row>
    <row r="104" spans="1:19" ht="13.7" customHeight="1" x14ac:dyDescent="0.4">
      <c r="A104" s="40"/>
      <c r="B104" s="13" t="s">
        <v>10</v>
      </c>
      <c r="C104" s="26">
        <v>102049</v>
      </c>
      <c r="D104" s="26">
        <v>94465</v>
      </c>
      <c r="E104" s="26">
        <v>127584</v>
      </c>
      <c r="F104" s="26">
        <v>103919</v>
      </c>
      <c r="G104" s="26">
        <v>106732</v>
      </c>
      <c r="H104" s="26">
        <v>162473</v>
      </c>
      <c r="I104" s="26">
        <v>76873</v>
      </c>
      <c r="J104" s="26">
        <v>79112</v>
      </c>
      <c r="K104" s="26">
        <v>98760</v>
      </c>
      <c r="L104" s="26" t="s">
        <v>54</v>
      </c>
      <c r="M104" s="26" t="s">
        <v>54</v>
      </c>
      <c r="N104" s="26" t="s">
        <v>54</v>
      </c>
      <c r="O104" s="26">
        <f t="shared" ref="O104:O105" si="135">SUM(C104:N104)</f>
        <v>951967</v>
      </c>
      <c r="P104" s="26" t="s">
        <v>54</v>
      </c>
      <c r="Q104" s="26" t="s">
        <v>54</v>
      </c>
      <c r="R104" s="26" t="s">
        <v>54</v>
      </c>
      <c r="S104" s="22">
        <f t="shared" si="129"/>
        <v>627869</v>
      </c>
    </row>
    <row r="105" spans="1:19" ht="13.7" customHeight="1" x14ac:dyDescent="0.4">
      <c r="A105" s="40"/>
      <c r="B105" s="16" t="s">
        <v>8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85</v>
      </c>
      <c r="I105" s="28">
        <v>531</v>
      </c>
      <c r="J105" s="28">
        <v>306</v>
      </c>
      <c r="K105" s="28">
        <v>660</v>
      </c>
      <c r="L105" s="28" t="s">
        <v>54</v>
      </c>
      <c r="M105" s="28" t="s">
        <v>54</v>
      </c>
      <c r="N105" s="28" t="s">
        <v>54</v>
      </c>
      <c r="O105" s="23">
        <f t="shared" si="135"/>
        <v>1582</v>
      </c>
      <c r="P105" s="28" t="s">
        <v>54</v>
      </c>
      <c r="Q105" s="28" t="s">
        <v>54</v>
      </c>
      <c r="R105" s="28" t="s">
        <v>54</v>
      </c>
      <c r="S105" s="17">
        <f t="shared" si="129"/>
        <v>1582</v>
      </c>
    </row>
    <row r="106" spans="1:19" ht="13.7" customHeight="1" x14ac:dyDescent="0.4">
      <c r="A106" s="41"/>
      <c r="B106" s="18" t="s">
        <v>9</v>
      </c>
      <c r="C106" s="21">
        <f t="shared" ref="C106:E106" si="136">SUM(C104:C105)</f>
        <v>102049</v>
      </c>
      <c r="D106" s="21">
        <f t="shared" si="136"/>
        <v>94465</v>
      </c>
      <c r="E106" s="21">
        <f t="shared" si="136"/>
        <v>127584</v>
      </c>
      <c r="F106" s="21">
        <f t="shared" ref="F106:M106" si="137">SUM(F104,F105)</f>
        <v>103919</v>
      </c>
      <c r="G106" s="21">
        <f t="shared" si="137"/>
        <v>106732</v>
      </c>
      <c r="H106" s="21">
        <f t="shared" si="137"/>
        <v>162558</v>
      </c>
      <c r="I106" s="21">
        <f t="shared" si="137"/>
        <v>77404</v>
      </c>
      <c r="J106" s="21">
        <f t="shared" si="137"/>
        <v>79418</v>
      </c>
      <c r="K106" s="21">
        <f t="shared" si="137"/>
        <v>99420</v>
      </c>
      <c r="L106" s="21">
        <f t="shared" si="137"/>
        <v>0</v>
      </c>
      <c r="M106" s="21">
        <f t="shared" si="137"/>
        <v>0</v>
      </c>
      <c r="N106" s="21">
        <f t="shared" ref="N106:O106" si="138">SUM(N104:N105)</f>
        <v>0</v>
      </c>
      <c r="O106" s="21">
        <f t="shared" si="138"/>
        <v>953549</v>
      </c>
      <c r="P106" s="21">
        <f t="shared" ref="P106:R106" si="139">SUM(P104,P105)</f>
        <v>0</v>
      </c>
      <c r="Q106" s="21">
        <f t="shared" si="139"/>
        <v>0</v>
      </c>
      <c r="R106" s="21">
        <f t="shared" si="139"/>
        <v>0</v>
      </c>
      <c r="S106" s="20">
        <f t="shared" si="129"/>
        <v>629451</v>
      </c>
    </row>
    <row r="107" spans="1:19" ht="13.7" customHeight="1" x14ac:dyDescent="0.4">
      <c r="A107" s="39" t="s">
        <v>26</v>
      </c>
      <c r="B107" s="13" t="s">
        <v>7</v>
      </c>
      <c r="C107" s="26">
        <v>67912</v>
      </c>
      <c r="D107" s="26">
        <v>69465</v>
      </c>
      <c r="E107" s="26">
        <v>92105</v>
      </c>
      <c r="F107" s="26">
        <v>89483</v>
      </c>
      <c r="G107" s="26">
        <v>107155</v>
      </c>
      <c r="H107" s="26">
        <v>100219</v>
      </c>
      <c r="I107" s="26">
        <v>101114</v>
      </c>
      <c r="J107" s="26">
        <v>127002</v>
      </c>
      <c r="K107" s="26">
        <v>107193</v>
      </c>
      <c r="L107" s="26" t="s">
        <v>54</v>
      </c>
      <c r="M107" s="26" t="s">
        <v>54</v>
      </c>
      <c r="N107" s="26" t="s">
        <v>54</v>
      </c>
      <c r="O107" s="26">
        <f t="shared" ref="O107:O108" si="140">SUM(C107:N107)</f>
        <v>861648</v>
      </c>
      <c r="P107" s="26" t="s">
        <v>54</v>
      </c>
      <c r="Q107" s="26" t="s">
        <v>54</v>
      </c>
      <c r="R107" s="26" t="s">
        <v>54</v>
      </c>
      <c r="S107" s="22">
        <f t="shared" si="129"/>
        <v>632166</v>
      </c>
    </row>
    <row r="108" spans="1:19" ht="13.7" customHeight="1" x14ac:dyDescent="0.4">
      <c r="A108" s="40"/>
      <c r="B108" s="16" t="s">
        <v>8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 t="s">
        <v>54</v>
      </c>
      <c r="M108" s="28" t="s">
        <v>54</v>
      </c>
      <c r="N108" s="28" t="s">
        <v>54</v>
      </c>
      <c r="O108" s="23">
        <f t="shared" si="140"/>
        <v>0</v>
      </c>
      <c r="P108" s="28" t="s">
        <v>54</v>
      </c>
      <c r="Q108" s="28" t="s">
        <v>54</v>
      </c>
      <c r="R108" s="28" t="s">
        <v>54</v>
      </c>
      <c r="S108" s="17">
        <f t="shared" si="129"/>
        <v>0</v>
      </c>
    </row>
    <row r="109" spans="1:19" ht="13.7" customHeight="1" x14ac:dyDescent="0.4">
      <c r="A109" s="40"/>
      <c r="B109" s="18" t="s">
        <v>9</v>
      </c>
      <c r="C109" s="21">
        <f t="shared" ref="C109:E109" si="141">SUM(C107:C108)</f>
        <v>67912</v>
      </c>
      <c r="D109" s="21">
        <f t="shared" si="141"/>
        <v>69465</v>
      </c>
      <c r="E109" s="21">
        <f t="shared" si="141"/>
        <v>92105</v>
      </c>
      <c r="F109" s="19">
        <f t="shared" ref="F109:N109" si="142">SUM(F107,F108)</f>
        <v>89483</v>
      </c>
      <c r="G109" s="19">
        <f t="shared" si="142"/>
        <v>107155</v>
      </c>
      <c r="H109" s="19">
        <f t="shared" si="142"/>
        <v>100219</v>
      </c>
      <c r="I109" s="19">
        <f t="shared" si="142"/>
        <v>101114</v>
      </c>
      <c r="J109" s="19">
        <f t="shared" si="142"/>
        <v>127002</v>
      </c>
      <c r="K109" s="19">
        <f t="shared" si="142"/>
        <v>107193</v>
      </c>
      <c r="L109" s="19">
        <f t="shared" si="142"/>
        <v>0</v>
      </c>
      <c r="M109" s="19">
        <f t="shared" si="142"/>
        <v>0</v>
      </c>
      <c r="N109" s="19">
        <f t="shared" si="142"/>
        <v>0</v>
      </c>
      <c r="O109" s="21">
        <f t="shared" ref="O109" si="143">SUM(O107:O108)</f>
        <v>861648</v>
      </c>
      <c r="P109" s="19">
        <f t="shared" ref="P109:R109" si="144">SUM(P107,P108)</f>
        <v>0</v>
      </c>
      <c r="Q109" s="19">
        <f t="shared" si="144"/>
        <v>0</v>
      </c>
      <c r="R109" s="19">
        <f t="shared" si="144"/>
        <v>0</v>
      </c>
      <c r="S109" s="20">
        <f t="shared" si="129"/>
        <v>632166</v>
      </c>
    </row>
    <row r="110" spans="1:19" ht="13.7" customHeight="1" x14ac:dyDescent="0.4">
      <c r="A110" s="40"/>
      <c r="B110" s="13" t="s">
        <v>10</v>
      </c>
      <c r="C110" s="26">
        <v>27850</v>
      </c>
      <c r="D110" s="26">
        <v>35093</v>
      </c>
      <c r="E110" s="26">
        <v>46534</v>
      </c>
      <c r="F110" s="26">
        <v>42425</v>
      </c>
      <c r="G110" s="26">
        <v>33566</v>
      </c>
      <c r="H110" s="26">
        <v>36165</v>
      </c>
      <c r="I110" s="26">
        <v>46313</v>
      </c>
      <c r="J110" s="26">
        <v>43251</v>
      </c>
      <c r="K110" s="26">
        <v>58564</v>
      </c>
      <c r="L110" s="26" t="s">
        <v>54</v>
      </c>
      <c r="M110" s="26" t="s">
        <v>54</v>
      </c>
      <c r="N110" s="26" t="s">
        <v>54</v>
      </c>
      <c r="O110" s="26">
        <f t="shared" ref="O110:O111" si="145">SUM(C110:N110)</f>
        <v>369761</v>
      </c>
      <c r="P110" s="26" t="s">
        <v>54</v>
      </c>
      <c r="Q110" s="26" t="s">
        <v>54</v>
      </c>
      <c r="R110" s="26" t="s">
        <v>54</v>
      </c>
      <c r="S110" s="22">
        <f t="shared" si="129"/>
        <v>260284</v>
      </c>
    </row>
    <row r="111" spans="1:19" ht="13.7" customHeight="1" x14ac:dyDescent="0.4">
      <c r="A111" s="40"/>
      <c r="B111" s="16" t="s">
        <v>8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 t="s">
        <v>54</v>
      </c>
      <c r="M111" s="28" t="s">
        <v>54</v>
      </c>
      <c r="N111" s="28" t="s">
        <v>54</v>
      </c>
      <c r="O111" s="23">
        <f t="shared" si="145"/>
        <v>0</v>
      </c>
      <c r="P111" s="28" t="s">
        <v>54</v>
      </c>
      <c r="Q111" s="28" t="s">
        <v>54</v>
      </c>
      <c r="R111" s="28" t="s">
        <v>54</v>
      </c>
      <c r="S111" s="17">
        <f t="shared" si="129"/>
        <v>0</v>
      </c>
    </row>
    <row r="112" spans="1:19" ht="13.7" customHeight="1" x14ac:dyDescent="0.4">
      <c r="A112" s="41"/>
      <c r="B112" s="18" t="s">
        <v>9</v>
      </c>
      <c r="C112" s="21">
        <f t="shared" ref="C112:E112" si="146">SUM(C110:C111)</f>
        <v>27850</v>
      </c>
      <c r="D112" s="21">
        <f t="shared" si="146"/>
        <v>35093</v>
      </c>
      <c r="E112" s="21">
        <f t="shared" si="146"/>
        <v>46534</v>
      </c>
      <c r="F112" s="21">
        <f t="shared" ref="F112:M112" si="147">SUM(F110,F111)</f>
        <v>42425</v>
      </c>
      <c r="G112" s="21">
        <f t="shared" si="147"/>
        <v>33566</v>
      </c>
      <c r="H112" s="21">
        <f t="shared" si="147"/>
        <v>36165</v>
      </c>
      <c r="I112" s="21">
        <f t="shared" si="147"/>
        <v>46313</v>
      </c>
      <c r="J112" s="21">
        <f t="shared" si="147"/>
        <v>43251</v>
      </c>
      <c r="K112" s="21">
        <f t="shared" si="147"/>
        <v>58564</v>
      </c>
      <c r="L112" s="21">
        <f t="shared" si="147"/>
        <v>0</v>
      </c>
      <c r="M112" s="21">
        <f t="shared" si="147"/>
        <v>0</v>
      </c>
      <c r="N112" s="21">
        <f t="shared" ref="N112:O112" si="148">SUM(N110:N111)</f>
        <v>0</v>
      </c>
      <c r="O112" s="21">
        <f t="shared" si="148"/>
        <v>369761</v>
      </c>
      <c r="P112" s="21">
        <f t="shared" ref="P112:R112" si="149">SUM(P110,P111)</f>
        <v>0</v>
      </c>
      <c r="Q112" s="21">
        <f t="shared" si="149"/>
        <v>0</v>
      </c>
      <c r="R112" s="21">
        <f t="shared" si="149"/>
        <v>0</v>
      </c>
      <c r="S112" s="20">
        <f t="shared" si="129"/>
        <v>260284</v>
      </c>
    </row>
    <row r="113" spans="1:19" ht="13.7" customHeight="1" x14ac:dyDescent="0.4">
      <c r="A113" s="39" t="s">
        <v>27</v>
      </c>
      <c r="B113" s="13" t="s">
        <v>7</v>
      </c>
      <c r="C113" s="26">
        <v>23018</v>
      </c>
      <c r="D113" s="26">
        <v>24611</v>
      </c>
      <c r="E113" s="26">
        <v>30816</v>
      </c>
      <c r="F113" s="26">
        <v>23677</v>
      </c>
      <c r="G113" s="26">
        <v>29215</v>
      </c>
      <c r="H113" s="26">
        <v>28988</v>
      </c>
      <c r="I113" s="26">
        <v>29522</v>
      </c>
      <c r="J113" s="26">
        <v>33854</v>
      </c>
      <c r="K113" s="26">
        <v>30176</v>
      </c>
      <c r="L113" s="26" t="s">
        <v>54</v>
      </c>
      <c r="M113" s="26" t="s">
        <v>54</v>
      </c>
      <c r="N113" s="26" t="s">
        <v>54</v>
      </c>
      <c r="O113" s="26">
        <f t="shared" ref="O113:O114" si="150">SUM(C113:N113)</f>
        <v>253877</v>
      </c>
      <c r="P113" s="26" t="s">
        <v>54</v>
      </c>
      <c r="Q113" s="26" t="s">
        <v>54</v>
      </c>
      <c r="R113" s="26" t="s">
        <v>54</v>
      </c>
      <c r="S113" s="22">
        <f t="shared" si="129"/>
        <v>175432</v>
      </c>
    </row>
    <row r="114" spans="1:19" ht="13.7" customHeight="1" x14ac:dyDescent="0.4">
      <c r="A114" s="40"/>
      <c r="B114" s="16" t="s">
        <v>8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 t="s">
        <v>54</v>
      </c>
      <c r="M114" s="28" t="s">
        <v>54</v>
      </c>
      <c r="N114" s="28" t="s">
        <v>54</v>
      </c>
      <c r="O114" s="23">
        <f t="shared" si="150"/>
        <v>0</v>
      </c>
      <c r="P114" s="28" t="s">
        <v>54</v>
      </c>
      <c r="Q114" s="28" t="s">
        <v>54</v>
      </c>
      <c r="R114" s="28" t="s">
        <v>54</v>
      </c>
      <c r="S114" s="17">
        <f t="shared" si="129"/>
        <v>0</v>
      </c>
    </row>
    <row r="115" spans="1:19" ht="13.7" customHeight="1" x14ac:dyDescent="0.4">
      <c r="A115" s="40"/>
      <c r="B115" s="18" t="s">
        <v>9</v>
      </c>
      <c r="C115" s="21">
        <f t="shared" ref="C115:E115" si="151">SUM(C113:C114)</f>
        <v>23018</v>
      </c>
      <c r="D115" s="21">
        <f t="shared" si="151"/>
        <v>24611</v>
      </c>
      <c r="E115" s="21">
        <f t="shared" si="151"/>
        <v>30816</v>
      </c>
      <c r="F115" s="19">
        <f t="shared" ref="F115:N115" si="152">SUM(F113,F114)</f>
        <v>23677</v>
      </c>
      <c r="G115" s="19">
        <f t="shared" si="152"/>
        <v>29215</v>
      </c>
      <c r="H115" s="19">
        <f t="shared" si="152"/>
        <v>28988</v>
      </c>
      <c r="I115" s="19">
        <f t="shared" si="152"/>
        <v>29522</v>
      </c>
      <c r="J115" s="19">
        <f t="shared" si="152"/>
        <v>33854</v>
      </c>
      <c r="K115" s="19">
        <f t="shared" si="152"/>
        <v>30176</v>
      </c>
      <c r="L115" s="19">
        <f t="shared" si="152"/>
        <v>0</v>
      </c>
      <c r="M115" s="19">
        <f t="shared" si="152"/>
        <v>0</v>
      </c>
      <c r="N115" s="19">
        <f t="shared" si="152"/>
        <v>0</v>
      </c>
      <c r="O115" s="21">
        <f t="shared" ref="O115" si="153">SUM(O113:O114)</f>
        <v>253877</v>
      </c>
      <c r="P115" s="19">
        <f t="shared" ref="P115:R115" si="154">SUM(P113,P114)</f>
        <v>0</v>
      </c>
      <c r="Q115" s="19">
        <f t="shared" si="154"/>
        <v>0</v>
      </c>
      <c r="R115" s="19">
        <f t="shared" si="154"/>
        <v>0</v>
      </c>
      <c r="S115" s="20">
        <f t="shared" si="129"/>
        <v>175432</v>
      </c>
    </row>
    <row r="116" spans="1:19" ht="13.7" customHeight="1" x14ac:dyDescent="0.4">
      <c r="A116" s="40"/>
      <c r="B116" s="13" t="s">
        <v>10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11302</v>
      </c>
      <c r="I116" s="26">
        <v>0</v>
      </c>
      <c r="J116" s="26">
        <v>0</v>
      </c>
      <c r="K116" s="26">
        <v>0</v>
      </c>
      <c r="L116" s="26" t="s">
        <v>54</v>
      </c>
      <c r="M116" s="26" t="s">
        <v>54</v>
      </c>
      <c r="N116" s="26" t="s">
        <v>54</v>
      </c>
      <c r="O116" s="26">
        <f t="shared" ref="O116:O117" si="155">SUM(C116:N116)</f>
        <v>11302</v>
      </c>
      <c r="P116" s="26" t="s">
        <v>54</v>
      </c>
      <c r="Q116" s="26" t="s">
        <v>54</v>
      </c>
      <c r="R116" s="26" t="s">
        <v>54</v>
      </c>
      <c r="S116" s="22">
        <f t="shared" si="129"/>
        <v>11302</v>
      </c>
    </row>
    <row r="117" spans="1:19" ht="13.7" customHeight="1" x14ac:dyDescent="0.4">
      <c r="A117" s="40"/>
      <c r="B117" s="16" t="s">
        <v>8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 t="s">
        <v>54</v>
      </c>
      <c r="M117" s="28" t="s">
        <v>54</v>
      </c>
      <c r="N117" s="28" t="s">
        <v>54</v>
      </c>
      <c r="O117" s="23">
        <f t="shared" si="155"/>
        <v>0</v>
      </c>
      <c r="P117" s="28" t="s">
        <v>54</v>
      </c>
      <c r="Q117" s="28" t="s">
        <v>54</v>
      </c>
      <c r="R117" s="28" t="s">
        <v>54</v>
      </c>
      <c r="S117" s="17">
        <f t="shared" si="129"/>
        <v>0</v>
      </c>
    </row>
    <row r="118" spans="1:19" ht="13.7" customHeight="1" thickBot="1" x14ac:dyDescent="0.45">
      <c r="A118" s="46"/>
      <c r="B118" s="18" t="s">
        <v>9</v>
      </c>
      <c r="C118" s="21">
        <f t="shared" ref="C118:E118" si="156">SUM(C116:C117)</f>
        <v>0</v>
      </c>
      <c r="D118" s="21">
        <f t="shared" si="156"/>
        <v>0</v>
      </c>
      <c r="E118" s="21">
        <f t="shared" si="156"/>
        <v>0</v>
      </c>
      <c r="F118" s="21">
        <f t="shared" ref="F118:M118" si="157">SUM(F116,F117)</f>
        <v>0</v>
      </c>
      <c r="G118" s="21">
        <f t="shared" si="157"/>
        <v>0</v>
      </c>
      <c r="H118" s="21">
        <f t="shared" si="157"/>
        <v>11302</v>
      </c>
      <c r="I118" s="21">
        <f t="shared" si="157"/>
        <v>0</v>
      </c>
      <c r="J118" s="21">
        <f t="shared" si="157"/>
        <v>0</v>
      </c>
      <c r="K118" s="21">
        <f t="shared" si="157"/>
        <v>0</v>
      </c>
      <c r="L118" s="21">
        <f t="shared" si="157"/>
        <v>0</v>
      </c>
      <c r="M118" s="21">
        <f t="shared" si="157"/>
        <v>0</v>
      </c>
      <c r="N118" s="21">
        <f t="shared" ref="N118:O118" si="158">SUM(N116:N117)</f>
        <v>0</v>
      </c>
      <c r="O118" s="21">
        <f t="shared" si="158"/>
        <v>11302</v>
      </c>
      <c r="P118" s="21">
        <f t="shared" ref="P118:R118" si="159">SUM(P116,P117)</f>
        <v>0</v>
      </c>
      <c r="Q118" s="21">
        <f t="shared" si="159"/>
        <v>0</v>
      </c>
      <c r="R118" s="21">
        <f t="shared" si="159"/>
        <v>0</v>
      </c>
      <c r="S118" s="20">
        <f t="shared" si="129"/>
        <v>11302</v>
      </c>
    </row>
    <row r="119" spans="1:19" ht="13.7" customHeight="1" x14ac:dyDescent="0.4">
      <c r="A119" s="35" t="s">
        <v>56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13.7" customHeight="1" x14ac:dyDescent="0.4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 ht="13.7" customHeight="1" thickBot="1" x14ac:dyDescent="0.45">
      <c r="A121" s="47" t="s">
        <v>0</v>
      </c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1:19" ht="13.7" customHeight="1" thickBot="1" x14ac:dyDescent="0.45">
      <c r="A122" s="8" t="s">
        <v>1</v>
      </c>
      <c r="B122" s="8" t="s">
        <v>2</v>
      </c>
      <c r="C122" s="5" t="s">
        <v>55</v>
      </c>
      <c r="D122" s="6"/>
      <c r="E122" s="6"/>
      <c r="F122" s="5" t="s">
        <v>3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7"/>
      <c r="S122" s="8" t="s">
        <v>4</v>
      </c>
    </row>
    <row r="123" spans="1:19" ht="13.7" customHeight="1" thickBot="1" x14ac:dyDescent="0.45">
      <c r="A123" s="11"/>
      <c r="B123" s="11"/>
      <c r="C123" s="10">
        <v>1</v>
      </c>
      <c r="D123" s="10">
        <v>2</v>
      </c>
      <c r="E123" s="10">
        <v>3</v>
      </c>
      <c r="F123" s="10">
        <v>4</v>
      </c>
      <c r="G123" s="10">
        <v>5</v>
      </c>
      <c r="H123" s="10">
        <v>6</v>
      </c>
      <c r="I123" s="10">
        <v>7</v>
      </c>
      <c r="J123" s="10">
        <v>8</v>
      </c>
      <c r="K123" s="10">
        <v>9</v>
      </c>
      <c r="L123" s="10">
        <v>10</v>
      </c>
      <c r="M123" s="10">
        <v>11</v>
      </c>
      <c r="N123" s="10">
        <v>12</v>
      </c>
      <c r="O123" s="10" t="s">
        <v>5</v>
      </c>
      <c r="P123" s="10">
        <v>1</v>
      </c>
      <c r="Q123" s="10">
        <v>2</v>
      </c>
      <c r="R123" s="10">
        <v>3</v>
      </c>
      <c r="S123" s="11"/>
    </row>
    <row r="124" spans="1:19" ht="13.7" customHeight="1" x14ac:dyDescent="0.4">
      <c r="A124" s="36" t="s">
        <v>28</v>
      </c>
      <c r="B124" s="13" t="s">
        <v>7</v>
      </c>
      <c r="C124" s="26">
        <v>64319</v>
      </c>
      <c r="D124" s="26">
        <v>66022</v>
      </c>
      <c r="E124" s="26">
        <v>89046</v>
      </c>
      <c r="F124" s="26">
        <v>90676</v>
      </c>
      <c r="G124" s="26">
        <v>107303</v>
      </c>
      <c r="H124" s="26">
        <v>104438</v>
      </c>
      <c r="I124" s="26">
        <v>102704</v>
      </c>
      <c r="J124" s="26">
        <v>121059</v>
      </c>
      <c r="K124" s="26">
        <v>105915</v>
      </c>
      <c r="L124" s="26" t="s">
        <v>54</v>
      </c>
      <c r="M124" s="26" t="s">
        <v>54</v>
      </c>
      <c r="N124" s="26" t="s">
        <v>54</v>
      </c>
      <c r="O124" s="26">
        <f t="shared" ref="O124:O125" si="160">SUM(C124:N124)</f>
        <v>851482</v>
      </c>
      <c r="P124" s="26" t="s">
        <v>54</v>
      </c>
      <c r="Q124" s="26" t="s">
        <v>54</v>
      </c>
      <c r="R124" s="26" t="s">
        <v>54</v>
      </c>
      <c r="S124" s="22">
        <f t="shared" ref="S124:S162" si="161">SUM(F124:N124,P124:R124)</f>
        <v>632095</v>
      </c>
    </row>
    <row r="125" spans="1:19" ht="13.7" customHeight="1" x14ac:dyDescent="0.4">
      <c r="A125" s="37"/>
      <c r="B125" s="16" t="s">
        <v>8</v>
      </c>
      <c r="C125" s="28">
        <v>518</v>
      </c>
      <c r="D125" s="28">
        <v>548</v>
      </c>
      <c r="E125" s="28">
        <v>838</v>
      </c>
      <c r="F125" s="28">
        <v>4028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 t="s">
        <v>54</v>
      </c>
      <c r="M125" s="28" t="s">
        <v>54</v>
      </c>
      <c r="N125" s="28" t="s">
        <v>54</v>
      </c>
      <c r="O125" s="23">
        <f t="shared" si="160"/>
        <v>5932</v>
      </c>
      <c r="P125" s="28" t="s">
        <v>54</v>
      </c>
      <c r="Q125" s="28" t="s">
        <v>54</v>
      </c>
      <c r="R125" s="28" t="s">
        <v>54</v>
      </c>
      <c r="S125" s="17">
        <f t="shared" si="161"/>
        <v>4028</v>
      </c>
    </row>
    <row r="126" spans="1:19" ht="13.7" customHeight="1" x14ac:dyDescent="0.4">
      <c r="A126" s="37"/>
      <c r="B126" s="18" t="s">
        <v>9</v>
      </c>
      <c r="C126" s="21">
        <f t="shared" ref="C126:E126" si="162">SUM(C124:C125)</f>
        <v>64837</v>
      </c>
      <c r="D126" s="21">
        <f t="shared" si="162"/>
        <v>66570</v>
      </c>
      <c r="E126" s="21">
        <f t="shared" si="162"/>
        <v>89884</v>
      </c>
      <c r="F126" s="19">
        <f t="shared" ref="F126:N126" si="163">SUM(F124,F125)</f>
        <v>94704</v>
      </c>
      <c r="G126" s="19">
        <f t="shared" si="163"/>
        <v>107303</v>
      </c>
      <c r="H126" s="19">
        <f t="shared" si="163"/>
        <v>104438</v>
      </c>
      <c r="I126" s="19">
        <f t="shared" si="163"/>
        <v>102704</v>
      </c>
      <c r="J126" s="19">
        <f t="shared" si="163"/>
        <v>121059</v>
      </c>
      <c r="K126" s="19">
        <f t="shared" si="163"/>
        <v>105915</v>
      </c>
      <c r="L126" s="19">
        <f t="shared" si="163"/>
        <v>0</v>
      </c>
      <c r="M126" s="19">
        <f t="shared" si="163"/>
        <v>0</v>
      </c>
      <c r="N126" s="19">
        <f t="shared" si="163"/>
        <v>0</v>
      </c>
      <c r="O126" s="21">
        <f t="shared" ref="O126" si="164">SUM(O124:O125)</f>
        <v>857414</v>
      </c>
      <c r="P126" s="19">
        <f t="shared" ref="P126:R126" si="165">SUM(P124,P125)</f>
        <v>0</v>
      </c>
      <c r="Q126" s="19">
        <f t="shared" si="165"/>
        <v>0</v>
      </c>
      <c r="R126" s="19">
        <f t="shared" si="165"/>
        <v>0</v>
      </c>
      <c r="S126" s="20">
        <f t="shared" si="161"/>
        <v>636123</v>
      </c>
    </row>
    <row r="127" spans="1:19" ht="13.7" customHeight="1" x14ac:dyDescent="0.4">
      <c r="A127" s="37"/>
      <c r="B127" s="13" t="s">
        <v>10</v>
      </c>
      <c r="C127" s="26">
        <v>36550</v>
      </c>
      <c r="D127" s="26">
        <v>40951</v>
      </c>
      <c r="E127" s="26">
        <v>67114</v>
      </c>
      <c r="F127" s="26">
        <v>46242</v>
      </c>
      <c r="G127" s="26">
        <v>61967</v>
      </c>
      <c r="H127" s="26">
        <v>46323</v>
      </c>
      <c r="I127" s="26">
        <v>70059</v>
      </c>
      <c r="J127" s="26">
        <v>44025</v>
      </c>
      <c r="K127" s="26">
        <v>63408</v>
      </c>
      <c r="L127" s="26" t="s">
        <v>54</v>
      </c>
      <c r="M127" s="26" t="s">
        <v>54</v>
      </c>
      <c r="N127" s="26" t="s">
        <v>54</v>
      </c>
      <c r="O127" s="26">
        <f t="shared" ref="O127:O128" si="166">SUM(C127:N127)</f>
        <v>476639</v>
      </c>
      <c r="P127" s="26" t="s">
        <v>54</v>
      </c>
      <c r="Q127" s="26" t="s">
        <v>54</v>
      </c>
      <c r="R127" s="26" t="s">
        <v>54</v>
      </c>
      <c r="S127" s="22">
        <f t="shared" si="161"/>
        <v>332024</v>
      </c>
    </row>
    <row r="128" spans="1:19" ht="13.7" customHeight="1" x14ac:dyDescent="0.4">
      <c r="A128" s="37"/>
      <c r="B128" s="16" t="s">
        <v>8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 t="s">
        <v>54</v>
      </c>
      <c r="M128" s="28" t="s">
        <v>54</v>
      </c>
      <c r="N128" s="28" t="s">
        <v>54</v>
      </c>
      <c r="O128" s="23">
        <f t="shared" si="166"/>
        <v>0</v>
      </c>
      <c r="P128" s="28" t="s">
        <v>54</v>
      </c>
      <c r="Q128" s="28" t="s">
        <v>54</v>
      </c>
      <c r="R128" s="28" t="s">
        <v>54</v>
      </c>
      <c r="S128" s="17">
        <f t="shared" si="161"/>
        <v>0</v>
      </c>
    </row>
    <row r="129" spans="1:19" ht="13.7" customHeight="1" x14ac:dyDescent="0.4">
      <c r="A129" s="38"/>
      <c r="B129" s="18" t="s">
        <v>9</v>
      </c>
      <c r="C129" s="21">
        <f t="shared" ref="C129:E129" si="167">SUM(C127:C128)</f>
        <v>36550</v>
      </c>
      <c r="D129" s="21">
        <f t="shared" si="167"/>
        <v>40951</v>
      </c>
      <c r="E129" s="21">
        <f t="shared" si="167"/>
        <v>67114</v>
      </c>
      <c r="F129" s="21">
        <f t="shared" ref="F129:M129" si="168">SUM(F127,F128)</f>
        <v>46242</v>
      </c>
      <c r="G129" s="21">
        <f t="shared" si="168"/>
        <v>61967</v>
      </c>
      <c r="H129" s="21">
        <f t="shared" si="168"/>
        <v>46323</v>
      </c>
      <c r="I129" s="21">
        <f t="shared" si="168"/>
        <v>70059</v>
      </c>
      <c r="J129" s="21">
        <f t="shared" si="168"/>
        <v>44025</v>
      </c>
      <c r="K129" s="21">
        <f t="shared" si="168"/>
        <v>63408</v>
      </c>
      <c r="L129" s="21">
        <f t="shared" si="168"/>
        <v>0</v>
      </c>
      <c r="M129" s="21">
        <f t="shared" si="168"/>
        <v>0</v>
      </c>
      <c r="N129" s="21">
        <f t="shared" ref="N129:O129" si="169">SUM(N127:N128)</f>
        <v>0</v>
      </c>
      <c r="O129" s="21">
        <f t="shared" si="169"/>
        <v>476639</v>
      </c>
      <c r="P129" s="21">
        <f t="shared" ref="P129:R129" si="170">SUM(P127,P128)</f>
        <v>0</v>
      </c>
      <c r="Q129" s="21">
        <f t="shared" si="170"/>
        <v>0</v>
      </c>
      <c r="R129" s="21">
        <f t="shared" si="170"/>
        <v>0</v>
      </c>
      <c r="S129" s="20">
        <f t="shared" si="161"/>
        <v>332024</v>
      </c>
    </row>
    <row r="130" spans="1:19" ht="13.7" customHeight="1" x14ac:dyDescent="0.4">
      <c r="A130" s="39" t="s">
        <v>29</v>
      </c>
      <c r="B130" s="13" t="s">
        <v>7</v>
      </c>
      <c r="C130" s="26">
        <v>26413</v>
      </c>
      <c r="D130" s="26">
        <v>24619</v>
      </c>
      <c r="E130" s="26">
        <v>38952</v>
      </c>
      <c r="F130" s="26">
        <v>32843</v>
      </c>
      <c r="G130" s="26">
        <v>40012</v>
      </c>
      <c r="H130" s="26">
        <v>38456</v>
      </c>
      <c r="I130" s="26">
        <v>39433</v>
      </c>
      <c r="J130" s="26">
        <v>48044</v>
      </c>
      <c r="K130" s="26">
        <v>40050</v>
      </c>
      <c r="L130" s="26" t="s">
        <v>54</v>
      </c>
      <c r="M130" s="26" t="s">
        <v>54</v>
      </c>
      <c r="N130" s="26" t="s">
        <v>54</v>
      </c>
      <c r="O130" s="26">
        <f t="shared" ref="O130:O131" si="171">SUM(C130:N130)</f>
        <v>328822</v>
      </c>
      <c r="P130" s="26" t="s">
        <v>54</v>
      </c>
      <c r="Q130" s="26" t="s">
        <v>54</v>
      </c>
      <c r="R130" s="26" t="s">
        <v>54</v>
      </c>
      <c r="S130" s="22">
        <f t="shared" si="161"/>
        <v>238838</v>
      </c>
    </row>
    <row r="131" spans="1:19" ht="13.7" customHeight="1" x14ac:dyDescent="0.4">
      <c r="A131" s="40"/>
      <c r="B131" s="16" t="s">
        <v>8</v>
      </c>
      <c r="C131" s="28">
        <v>0</v>
      </c>
      <c r="D131" s="28">
        <v>0</v>
      </c>
      <c r="E131" s="28">
        <v>0</v>
      </c>
      <c r="F131" s="28">
        <v>0</v>
      </c>
      <c r="G131" s="28">
        <v>1597</v>
      </c>
      <c r="H131" s="28">
        <v>2686</v>
      </c>
      <c r="I131" s="28">
        <v>3004</v>
      </c>
      <c r="J131" s="28">
        <v>3065</v>
      </c>
      <c r="K131" s="28">
        <v>2964</v>
      </c>
      <c r="L131" s="28" t="s">
        <v>54</v>
      </c>
      <c r="M131" s="28" t="s">
        <v>54</v>
      </c>
      <c r="N131" s="28" t="s">
        <v>54</v>
      </c>
      <c r="O131" s="23">
        <f t="shared" si="171"/>
        <v>13316</v>
      </c>
      <c r="P131" s="28" t="s">
        <v>54</v>
      </c>
      <c r="Q131" s="28" t="s">
        <v>54</v>
      </c>
      <c r="R131" s="28" t="s">
        <v>54</v>
      </c>
      <c r="S131" s="17">
        <f t="shared" si="161"/>
        <v>13316</v>
      </c>
    </row>
    <row r="132" spans="1:19" ht="13.7" customHeight="1" x14ac:dyDescent="0.4">
      <c r="A132" s="40"/>
      <c r="B132" s="18" t="s">
        <v>9</v>
      </c>
      <c r="C132" s="21">
        <f t="shared" ref="C132:E132" si="172">SUM(C130:C131)</f>
        <v>26413</v>
      </c>
      <c r="D132" s="21">
        <f t="shared" si="172"/>
        <v>24619</v>
      </c>
      <c r="E132" s="21">
        <f t="shared" si="172"/>
        <v>38952</v>
      </c>
      <c r="F132" s="19">
        <f t="shared" ref="F132:N132" si="173">SUM(F130,F131)</f>
        <v>32843</v>
      </c>
      <c r="G132" s="19">
        <f t="shared" si="173"/>
        <v>41609</v>
      </c>
      <c r="H132" s="19">
        <f t="shared" si="173"/>
        <v>41142</v>
      </c>
      <c r="I132" s="19">
        <f t="shared" si="173"/>
        <v>42437</v>
      </c>
      <c r="J132" s="19">
        <f t="shared" si="173"/>
        <v>51109</v>
      </c>
      <c r="K132" s="19">
        <f t="shared" si="173"/>
        <v>43014</v>
      </c>
      <c r="L132" s="19">
        <f t="shared" si="173"/>
        <v>0</v>
      </c>
      <c r="M132" s="19">
        <f t="shared" si="173"/>
        <v>0</v>
      </c>
      <c r="N132" s="19">
        <f t="shared" si="173"/>
        <v>0</v>
      </c>
      <c r="O132" s="21">
        <f t="shared" ref="O132" si="174">SUM(O130:O131)</f>
        <v>342138</v>
      </c>
      <c r="P132" s="19">
        <f t="shared" ref="P132:R132" si="175">SUM(P130,P131)</f>
        <v>0</v>
      </c>
      <c r="Q132" s="19">
        <f t="shared" si="175"/>
        <v>0</v>
      </c>
      <c r="R132" s="19">
        <f t="shared" si="175"/>
        <v>0</v>
      </c>
      <c r="S132" s="20">
        <f t="shared" si="161"/>
        <v>252154</v>
      </c>
    </row>
    <row r="133" spans="1:19" ht="13.7" customHeight="1" x14ac:dyDescent="0.4">
      <c r="A133" s="40"/>
      <c r="B133" s="13" t="s">
        <v>10</v>
      </c>
      <c r="C133" s="26">
        <v>10239</v>
      </c>
      <c r="D133" s="26">
        <v>9925</v>
      </c>
      <c r="E133" s="26">
        <v>13191</v>
      </c>
      <c r="F133" s="26">
        <v>12556</v>
      </c>
      <c r="G133" s="26">
        <v>12443</v>
      </c>
      <c r="H133" s="26">
        <v>15235</v>
      </c>
      <c r="I133" s="26">
        <v>12955</v>
      </c>
      <c r="J133" s="26">
        <v>12670</v>
      </c>
      <c r="K133" s="26">
        <v>18365</v>
      </c>
      <c r="L133" s="26" t="s">
        <v>54</v>
      </c>
      <c r="M133" s="26" t="s">
        <v>54</v>
      </c>
      <c r="N133" s="26" t="s">
        <v>54</v>
      </c>
      <c r="O133" s="26">
        <f t="shared" ref="O133:O134" si="176">SUM(C133:N133)</f>
        <v>117579</v>
      </c>
      <c r="P133" s="26" t="s">
        <v>54</v>
      </c>
      <c r="Q133" s="26" t="s">
        <v>54</v>
      </c>
      <c r="R133" s="26" t="s">
        <v>54</v>
      </c>
      <c r="S133" s="22">
        <f t="shared" si="161"/>
        <v>84224</v>
      </c>
    </row>
    <row r="134" spans="1:19" ht="13.7" customHeight="1" x14ac:dyDescent="0.4">
      <c r="A134" s="40"/>
      <c r="B134" s="16" t="s">
        <v>8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 t="s">
        <v>54</v>
      </c>
      <c r="M134" s="28" t="s">
        <v>54</v>
      </c>
      <c r="N134" s="28" t="s">
        <v>54</v>
      </c>
      <c r="O134" s="23">
        <f t="shared" si="176"/>
        <v>0</v>
      </c>
      <c r="P134" s="28" t="s">
        <v>54</v>
      </c>
      <c r="Q134" s="28" t="s">
        <v>54</v>
      </c>
      <c r="R134" s="28" t="s">
        <v>54</v>
      </c>
      <c r="S134" s="17">
        <f t="shared" si="161"/>
        <v>0</v>
      </c>
    </row>
    <row r="135" spans="1:19" ht="13.7" customHeight="1" x14ac:dyDescent="0.4">
      <c r="A135" s="41"/>
      <c r="B135" s="18" t="s">
        <v>9</v>
      </c>
      <c r="C135" s="21">
        <f t="shared" ref="C135:E135" si="177">SUM(C133:C134)</f>
        <v>10239</v>
      </c>
      <c r="D135" s="21">
        <f t="shared" si="177"/>
        <v>9925</v>
      </c>
      <c r="E135" s="21">
        <f t="shared" si="177"/>
        <v>13191</v>
      </c>
      <c r="F135" s="21">
        <f t="shared" ref="F135:M135" si="178">SUM(F133,F134)</f>
        <v>12556</v>
      </c>
      <c r="G135" s="21">
        <f t="shared" si="178"/>
        <v>12443</v>
      </c>
      <c r="H135" s="21">
        <f t="shared" si="178"/>
        <v>15235</v>
      </c>
      <c r="I135" s="21">
        <f t="shared" si="178"/>
        <v>12955</v>
      </c>
      <c r="J135" s="21">
        <f t="shared" si="178"/>
        <v>12670</v>
      </c>
      <c r="K135" s="21">
        <f t="shared" si="178"/>
        <v>18365</v>
      </c>
      <c r="L135" s="21">
        <f t="shared" si="178"/>
        <v>0</v>
      </c>
      <c r="M135" s="21">
        <f t="shared" si="178"/>
        <v>0</v>
      </c>
      <c r="N135" s="21">
        <f t="shared" ref="N135:O135" si="179">SUM(N133:N134)</f>
        <v>0</v>
      </c>
      <c r="O135" s="21">
        <f t="shared" si="179"/>
        <v>117579</v>
      </c>
      <c r="P135" s="21">
        <f t="shared" ref="P135:R135" si="180">SUM(P133,P134)</f>
        <v>0</v>
      </c>
      <c r="Q135" s="21">
        <f t="shared" si="180"/>
        <v>0</v>
      </c>
      <c r="R135" s="21">
        <f t="shared" si="180"/>
        <v>0</v>
      </c>
      <c r="S135" s="20">
        <f t="shared" si="161"/>
        <v>84224</v>
      </c>
    </row>
    <row r="136" spans="1:19" ht="13.7" customHeight="1" x14ac:dyDescent="0.4">
      <c r="A136" s="39" t="s">
        <v>30</v>
      </c>
      <c r="B136" s="13" t="s">
        <v>7</v>
      </c>
      <c r="C136" s="26">
        <v>12969</v>
      </c>
      <c r="D136" s="26">
        <v>13037</v>
      </c>
      <c r="E136" s="26">
        <v>12317</v>
      </c>
      <c r="F136" s="26">
        <v>12777</v>
      </c>
      <c r="G136" s="26">
        <v>16112</v>
      </c>
      <c r="H136" s="26">
        <v>14814</v>
      </c>
      <c r="I136" s="26">
        <v>12926</v>
      </c>
      <c r="J136" s="26">
        <v>20000</v>
      </c>
      <c r="K136" s="26">
        <v>16459</v>
      </c>
      <c r="L136" s="26" t="s">
        <v>54</v>
      </c>
      <c r="M136" s="26" t="s">
        <v>54</v>
      </c>
      <c r="N136" s="26" t="s">
        <v>54</v>
      </c>
      <c r="O136" s="26">
        <f t="shared" ref="O136:O137" si="181">SUM(C136:N136)</f>
        <v>131411</v>
      </c>
      <c r="P136" s="26" t="s">
        <v>54</v>
      </c>
      <c r="Q136" s="26" t="s">
        <v>54</v>
      </c>
      <c r="R136" s="26" t="s">
        <v>54</v>
      </c>
      <c r="S136" s="22">
        <f t="shared" si="161"/>
        <v>93088</v>
      </c>
    </row>
    <row r="137" spans="1:19" ht="13.7" customHeight="1" x14ac:dyDescent="0.4">
      <c r="A137" s="40"/>
      <c r="B137" s="16" t="s">
        <v>8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 t="s">
        <v>54</v>
      </c>
      <c r="M137" s="28" t="s">
        <v>54</v>
      </c>
      <c r="N137" s="28" t="s">
        <v>54</v>
      </c>
      <c r="O137" s="23">
        <f t="shared" si="181"/>
        <v>0</v>
      </c>
      <c r="P137" s="28" t="s">
        <v>54</v>
      </c>
      <c r="Q137" s="28" t="s">
        <v>54</v>
      </c>
      <c r="R137" s="28" t="s">
        <v>54</v>
      </c>
      <c r="S137" s="17">
        <f t="shared" si="161"/>
        <v>0</v>
      </c>
    </row>
    <row r="138" spans="1:19" ht="13.5" customHeight="1" x14ac:dyDescent="0.4">
      <c r="A138" s="40"/>
      <c r="B138" s="18" t="s">
        <v>9</v>
      </c>
      <c r="C138" s="21">
        <f t="shared" ref="C138:E138" si="182">SUM(C136:C137)</f>
        <v>12969</v>
      </c>
      <c r="D138" s="21">
        <f t="shared" si="182"/>
        <v>13037</v>
      </c>
      <c r="E138" s="21">
        <f t="shared" si="182"/>
        <v>12317</v>
      </c>
      <c r="F138" s="19">
        <f t="shared" ref="F138:N138" si="183">SUM(F136,F137)</f>
        <v>12777</v>
      </c>
      <c r="G138" s="19">
        <f t="shared" si="183"/>
        <v>16112</v>
      </c>
      <c r="H138" s="19">
        <f t="shared" si="183"/>
        <v>14814</v>
      </c>
      <c r="I138" s="19">
        <f t="shared" si="183"/>
        <v>12926</v>
      </c>
      <c r="J138" s="19">
        <f t="shared" si="183"/>
        <v>20000</v>
      </c>
      <c r="K138" s="19">
        <f t="shared" si="183"/>
        <v>16459</v>
      </c>
      <c r="L138" s="19">
        <f t="shared" si="183"/>
        <v>0</v>
      </c>
      <c r="M138" s="19">
        <f t="shared" si="183"/>
        <v>0</v>
      </c>
      <c r="N138" s="19">
        <f t="shared" si="183"/>
        <v>0</v>
      </c>
      <c r="O138" s="21">
        <f t="shared" ref="O138" si="184">SUM(O136:O137)</f>
        <v>131411</v>
      </c>
      <c r="P138" s="19">
        <f t="shared" ref="P138:R138" si="185">SUM(P136,P137)</f>
        <v>0</v>
      </c>
      <c r="Q138" s="19">
        <f t="shared" si="185"/>
        <v>0</v>
      </c>
      <c r="R138" s="19">
        <f t="shared" si="185"/>
        <v>0</v>
      </c>
      <c r="S138" s="20">
        <f t="shared" si="161"/>
        <v>93088</v>
      </c>
    </row>
    <row r="139" spans="1:19" ht="13.7" customHeight="1" x14ac:dyDescent="0.4">
      <c r="A139" s="40"/>
      <c r="B139" s="13" t="s">
        <v>10</v>
      </c>
      <c r="C139" s="26">
        <v>7409</v>
      </c>
      <c r="D139" s="26">
        <v>8846</v>
      </c>
      <c r="E139" s="26">
        <v>8707</v>
      </c>
      <c r="F139" s="26">
        <v>7633</v>
      </c>
      <c r="G139" s="26">
        <v>8251</v>
      </c>
      <c r="H139" s="26">
        <v>7632</v>
      </c>
      <c r="I139" s="26">
        <v>7994</v>
      </c>
      <c r="J139" s="26">
        <v>8641</v>
      </c>
      <c r="K139" s="26">
        <v>9972</v>
      </c>
      <c r="L139" s="26" t="s">
        <v>54</v>
      </c>
      <c r="M139" s="26" t="s">
        <v>54</v>
      </c>
      <c r="N139" s="26" t="s">
        <v>54</v>
      </c>
      <c r="O139" s="26">
        <f t="shared" ref="O139:O140" si="186">SUM(C139:N139)</f>
        <v>75085</v>
      </c>
      <c r="P139" s="26" t="s">
        <v>54</v>
      </c>
      <c r="Q139" s="26" t="s">
        <v>54</v>
      </c>
      <c r="R139" s="26" t="s">
        <v>54</v>
      </c>
      <c r="S139" s="22">
        <f t="shared" si="161"/>
        <v>50123</v>
      </c>
    </row>
    <row r="140" spans="1:19" ht="13.7" customHeight="1" x14ac:dyDescent="0.4">
      <c r="A140" s="40"/>
      <c r="B140" s="16" t="s">
        <v>8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 t="s">
        <v>54</v>
      </c>
      <c r="M140" s="28" t="s">
        <v>54</v>
      </c>
      <c r="N140" s="28" t="s">
        <v>54</v>
      </c>
      <c r="O140" s="23">
        <f t="shared" si="186"/>
        <v>0</v>
      </c>
      <c r="P140" s="28" t="s">
        <v>54</v>
      </c>
      <c r="Q140" s="28" t="s">
        <v>54</v>
      </c>
      <c r="R140" s="28" t="s">
        <v>54</v>
      </c>
      <c r="S140" s="17">
        <f t="shared" si="161"/>
        <v>0</v>
      </c>
    </row>
    <row r="141" spans="1:19" ht="13.7" customHeight="1" x14ac:dyDescent="0.4">
      <c r="A141" s="41"/>
      <c r="B141" s="18" t="s">
        <v>9</v>
      </c>
      <c r="C141" s="21">
        <f t="shared" ref="C141:E141" si="187">SUM(C139:C140)</f>
        <v>7409</v>
      </c>
      <c r="D141" s="21">
        <f t="shared" si="187"/>
        <v>8846</v>
      </c>
      <c r="E141" s="21">
        <f t="shared" si="187"/>
        <v>8707</v>
      </c>
      <c r="F141" s="21">
        <f t="shared" ref="F141:M141" si="188">SUM(F139,F140)</f>
        <v>7633</v>
      </c>
      <c r="G141" s="21">
        <f t="shared" si="188"/>
        <v>8251</v>
      </c>
      <c r="H141" s="21">
        <f t="shared" si="188"/>
        <v>7632</v>
      </c>
      <c r="I141" s="21">
        <f t="shared" si="188"/>
        <v>7994</v>
      </c>
      <c r="J141" s="21">
        <f t="shared" si="188"/>
        <v>8641</v>
      </c>
      <c r="K141" s="21">
        <f t="shared" si="188"/>
        <v>9972</v>
      </c>
      <c r="L141" s="21">
        <f t="shared" si="188"/>
        <v>0</v>
      </c>
      <c r="M141" s="21">
        <f t="shared" si="188"/>
        <v>0</v>
      </c>
      <c r="N141" s="21">
        <f t="shared" ref="N141:O141" si="189">SUM(N139:N140)</f>
        <v>0</v>
      </c>
      <c r="O141" s="21">
        <f t="shared" si="189"/>
        <v>75085</v>
      </c>
      <c r="P141" s="21">
        <f t="shared" ref="P141:R141" si="190">SUM(P139,P140)</f>
        <v>0</v>
      </c>
      <c r="Q141" s="21">
        <f t="shared" si="190"/>
        <v>0</v>
      </c>
      <c r="R141" s="21">
        <f t="shared" si="190"/>
        <v>0</v>
      </c>
      <c r="S141" s="20">
        <f t="shared" si="161"/>
        <v>50123</v>
      </c>
    </row>
    <row r="142" spans="1:19" ht="13.7" customHeight="1" x14ac:dyDescent="0.4">
      <c r="A142" s="39" t="s">
        <v>31</v>
      </c>
      <c r="B142" s="13" t="s">
        <v>7</v>
      </c>
      <c r="C142" s="26">
        <v>19258</v>
      </c>
      <c r="D142" s="26">
        <v>19789</v>
      </c>
      <c r="E142" s="26">
        <v>27585</v>
      </c>
      <c r="F142" s="26">
        <v>28190</v>
      </c>
      <c r="G142" s="26">
        <v>35206</v>
      </c>
      <c r="H142" s="26">
        <v>27389</v>
      </c>
      <c r="I142" s="26">
        <v>28751</v>
      </c>
      <c r="J142" s="26">
        <v>33887</v>
      </c>
      <c r="K142" s="26">
        <v>27770</v>
      </c>
      <c r="L142" s="26" t="s">
        <v>54</v>
      </c>
      <c r="M142" s="26" t="s">
        <v>54</v>
      </c>
      <c r="N142" s="26" t="s">
        <v>54</v>
      </c>
      <c r="O142" s="26">
        <f t="shared" ref="O142:O143" si="191">SUM(C142:N142)</f>
        <v>247825</v>
      </c>
      <c r="P142" s="26" t="s">
        <v>54</v>
      </c>
      <c r="Q142" s="26" t="s">
        <v>54</v>
      </c>
      <c r="R142" s="26" t="s">
        <v>54</v>
      </c>
      <c r="S142" s="22">
        <f t="shared" si="161"/>
        <v>181193</v>
      </c>
    </row>
    <row r="143" spans="1:19" ht="13.7" customHeight="1" x14ac:dyDescent="0.4">
      <c r="A143" s="40"/>
      <c r="B143" s="16" t="s">
        <v>8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 t="s">
        <v>54</v>
      </c>
      <c r="M143" s="28" t="s">
        <v>54</v>
      </c>
      <c r="N143" s="28" t="s">
        <v>54</v>
      </c>
      <c r="O143" s="23">
        <f t="shared" si="191"/>
        <v>0</v>
      </c>
      <c r="P143" s="28" t="s">
        <v>54</v>
      </c>
      <c r="Q143" s="28" t="s">
        <v>54</v>
      </c>
      <c r="R143" s="28" t="s">
        <v>54</v>
      </c>
      <c r="S143" s="17">
        <f t="shared" si="161"/>
        <v>0</v>
      </c>
    </row>
    <row r="144" spans="1:19" ht="13.7" customHeight="1" x14ac:dyDescent="0.4">
      <c r="A144" s="40"/>
      <c r="B144" s="18" t="s">
        <v>9</v>
      </c>
      <c r="C144" s="21">
        <f t="shared" ref="C144:E144" si="192">SUM(C142:C143)</f>
        <v>19258</v>
      </c>
      <c r="D144" s="21">
        <f t="shared" si="192"/>
        <v>19789</v>
      </c>
      <c r="E144" s="21">
        <f t="shared" si="192"/>
        <v>27585</v>
      </c>
      <c r="F144" s="19">
        <f t="shared" ref="F144:N144" si="193">SUM(F142,F143)</f>
        <v>28190</v>
      </c>
      <c r="G144" s="19">
        <f t="shared" si="193"/>
        <v>35206</v>
      </c>
      <c r="H144" s="19">
        <f t="shared" si="193"/>
        <v>27389</v>
      </c>
      <c r="I144" s="19">
        <f t="shared" si="193"/>
        <v>28751</v>
      </c>
      <c r="J144" s="19">
        <f t="shared" si="193"/>
        <v>33887</v>
      </c>
      <c r="K144" s="19">
        <f t="shared" si="193"/>
        <v>27770</v>
      </c>
      <c r="L144" s="19">
        <f t="shared" si="193"/>
        <v>0</v>
      </c>
      <c r="M144" s="19">
        <f t="shared" si="193"/>
        <v>0</v>
      </c>
      <c r="N144" s="19">
        <f t="shared" si="193"/>
        <v>0</v>
      </c>
      <c r="O144" s="21">
        <f t="shared" ref="O144" si="194">SUM(O142:O143)</f>
        <v>247825</v>
      </c>
      <c r="P144" s="19">
        <f t="shared" ref="P144:R144" si="195">SUM(P142,P143)</f>
        <v>0</v>
      </c>
      <c r="Q144" s="19">
        <f t="shared" si="195"/>
        <v>0</v>
      </c>
      <c r="R144" s="19">
        <f t="shared" si="195"/>
        <v>0</v>
      </c>
      <c r="S144" s="20">
        <f t="shared" si="161"/>
        <v>181193</v>
      </c>
    </row>
    <row r="145" spans="1:19" ht="13.7" customHeight="1" x14ac:dyDescent="0.4">
      <c r="A145" s="40"/>
      <c r="B145" s="13" t="s">
        <v>10</v>
      </c>
      <c r="C145" s="26">
        <v>39784</v>
      </c>
      <c r="D145" s="26">
        <v>35677</v>
      </c>
      <c r="E145" s="26">
        <v>37718</v>
      </c>
      <c r="F145" s="26">
        <v>41191</v>
      </c>
      <c r="G145" s="26">
        <v>42704</v>
      </c>
      <c r="H145" s="26">
        <v>52887</v>
      </c>
      <c r="I145" s="26">
        <v>40779</v>
      </c>
      <c r="J145" s="26">
        <v>42642</v>
      </c>
      <c r="K145" s="26">
        <v>44210</v>
      </c>
      <c r="L145" s="26" t="s">
        <v>54</v>
      </c>
      <c r="M145" s="26" t="s">
        <v>54</v>
      </c>
      <c r="N145" s="26" t="s">
        <v>54</v>
      </c>
      <c r="O145" s="26">
        <f t="shared" ref="O145:O146" si="196">SUM(C145:N145)</f>
        <v>377592</v>
      </c>
      <c r="P145" s="26" t="s">
        <v>54</v>
      </c>
      <c r="Q145" s="26" t="s">
        <v>54</v>
      </c>
      <c r="R145" s="26" t="s">
        <v>54</v>
      </c>
      <c r="S145" s="22">
        <f t="shared" si="161"/>
        <v>264413</v>
      </c>
    </row>
    <row r="146" spans="1:19" ht="13.7" customHeight="1" x14ac:dyDescent="0.4">
      <c r="A146" s="40"/>
      <c r="B146" s="16" t="s">
        <v>8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 t="s">
        <v>54</v>
      </c>
      <c r="M146" s="28" t="s">
        <v>54</v>
      </c>
      <c r="N146" s="28" t="s">
        <v>54</v>
      </c>
      <c r="O146" s="23">
        <f t="shared" si="196"/>
        <v>0</v>
      </c>
      <c r="P146" s="28" t="s">
        <v>54</v>
      </c>
      <c r="Q146" s="28" t="s">
        <v>54</v>
      </c>
      <c r="R146" s="28" t="s">
        <v>54</v>
      </c>
      <c r="S146" s="17">
        <f t="shared" si="161"/>
        <v>0</v>
      </c>
    </row>
    <row r="147" spans="1:19" ht="13.7" customHeight="1" x14ac:dyDescent="0.4">
      <c r="A147" s="41"/>
      <c r="B147" s="18" t="s">
        <v>9</v>
      </c>
      <c r="C147" s="21">
        <f t="shared" ref="C147:E147" si="197">SUM(C145:C146)</f>
        <v>39784</v>
      </c>
      <c r="D147" s="21">
        <f t="shared" si="197"/>
        <v>35677</v>
      </c>
      <c r="E147" s="21">
        <f t="shared" si="197"/>
        <v>37718</v>
      </c>
      <c r="F147" s="21">
        <f t="shared" ref="F147:M147" si="198">SUM(F145,F146)</f>
        <v>41191</v>
      </c>
      <c r="G147" s="21">
        <f t="shared" si="198"/>
        <v>42704</v>
      </c>
      <c r="H147" s="21">
        <f t="shared" si="198"/>
        <v>52887</v>
      </c>
      <c r="I147" s="21">
        <f t="shared" si="198"/>
        <v>40779</v>
      </c>
      <c r="J147" s="21">
        <f t="shared" si="198"/>
        <v>42642</v>
      </c>
      <c r="K147" s="21">
        <f t="shared" si="198"/>
        <v>44210</v>
      </c>
      <c r="L147" s="21">
        <f t="shared" si="198"/>
        <v>0</v>
      </c>
      <c r="M147" s="21">
        <f t="shared" si="198"/>
        <v>0</v>
      </c>
      <c r="N147" s="21">
        <f t="shared" ref="N147:O147" si="199">SUM(N145:N146)</f>
        <v>0</v>
      </c>
      <c r="O147" s="21">
        <f t="shared" si="199"/>
        <v>377592</v>
      </c>
      <c r="P147" s="21">
        <f t="shared" ref="P147:R147" si="200">SUM(P145,P146)</f>
        <v>0</v>
      </c>
      <c r="Q147" s="21">
        <f t="shared" si="200"/>
        <v>0</v>
      </c>
      <c r="R147" s="21">
        <f t="shared" si="200"/>
        <v>0</v>
      </c>
      <c r="S147" s="20">
        <f t="shared" si="161"/>
        <v>264413</v>
      </c>
    </row>
    <row r="148" spans="1:19" ht="13.7" customHeight="1" x14ac:dyDescent="0.4">
      <c r="A148" s="39" t="s">
        <v>32</v>
      </c>
      <c r="B148" s="13" t="s">
        <v>7</v>
      </c>
      <c r="C148" s="26">
        <v>14001</v>
      </c>
      <c r="D148" s="26">
        <v>14489</v>
      </c>
      <c r="E148" s="26">
        <v>18644</v>
      </c>
      <c r="F148" s="26">
        <v>18492</v>
      </c>
      <c r="G148" s="26">
        <v>19989</v>
      </c>
      <c r="H148" s="26">
        <v>19749</v>
      </c>
      <c r="I148" s="26">
        <v>16227</v>
      </c>
      <c r="J148" s="26">
        <v>18895</v>
      </c>
      <c r="K148" s="26">
        <v>18695</v>
      </c>
      <c r="L148" s="26" t="s">
        <v>54</v>
      </c>
      <c r="M148" s="26" t="s">
        <v>54</v>
      </c>
      <c r="N148" s="26" t="s">
        <v>54</v>
      </c>
      <c r="O148" s="26">
        <f t="shared" ref="O148:O149" si="201">SUM(C148:N148)</f>
        <v>159181</v>
      </c>
      <c r="P148" s="26" t="s">
        <v>54</v>
      </c>
      <c r="Q148" s="26" t="s">
        <v>54</v>
      </c>
      <c r="R148" s="26" t="s">
        <v>54</v>
      </c>
      <c r="S148" s="22">
        <f t="shared" si="161"/>
        <v>112047</v>
      </c>
    </row>
    <row r="149" spans="1:19" ht="13.7" customHeight="1" x14ac:dyDescent="0.4">
      <c r="A149" s="40"/>
      <c r="B149" s="16" t="s">
        <v>8</v>
      </c>
      <c r="C149" s="28">
        <v>342</v>
      </c>
      <c r="D149" s="28">
        <v>0</v>
      </c>
      <c r="E149" s="28">
        <v>783</v>
      </c>
      <c r="F149" s="28">
        <v>3067</v>
      </c>
      <c r="G149" s="28">
        <v>211</v>
      </c>
      <c r="H149" s="28">
        <v>0</v>
      </c>
      <c r="I149" s="28">
        <v>0</v>
      </c>
      <c r="J149" s="28">
        <v>0</v>
      </c>
      <c r="K149" s="28">
        <v>0</v>
      </c>
      <c r="L149" s="28" t="s">
        <v>54</v>
      </c>
      <c r="M149" s="28" t="s">
        <v>54</v>
      </c>
      <c r="N149" s="28" t="s">
        <v>54</v>
      </c>
      <c r="O149" s="23">
        <f t="shared" si="201"/>
        <v>4403</v>
      </c>
      <c r="P149" s="28" t="s">
        <v>54</v>
      </c>
      <c r="Q149" s="28" t="s">
        <v>54</v>
      </c>
      <c r="R149" s="28" t="s">
        <v>54</v>
      </c>
      <c r="S149" s="17">
        <f t="shared" si="161"/>
        <v>3278</v>
      </c>
    </row>
    <row r="150" spans="1:19" ht="13.7" customHeight="1" x14ac:dyDescent="0.4">
      <c r="A150" s="40"/>
      <c r="B150" s="18" t="s">
        <v>9</v>
      </c>
      <c r="C150" s="21">
        <f t="shared" ref="C150:E150" si="202">SUM(C148:C149)</f>
        <v>14343</v>
      </c>
      <c r="D150" s="21">
        <f t="shared" si="202"/>
        <v>14489</v>
      </c>
      <c r="E150" s="21">
        <f t="shared" si="202"/>
        <v>19427</v>
      </c>
      <c r="F150" s="19">
        <f t="shared" ref="F150:N150" si="203">SUM(F148,F149)</f>
        <v>21559</v>
      </c>
      <c r="G150" s="19">
        <f t="shared" si="203"/>
        <v>20200</v>
      </c>
      <c r="H150" s="19">
        <f t="shared" si="203"/>
        <v>19749</v>
      </c>
      <c r="I150" s="19">
        <f t="shared" si="203"/>
        <v>16227</v>
      </c>
      <c r="J150" s="19">
        <f t="shared" si="203"/>
        <v>18895</v>
      </c>
      <c r="K150" s="19">
        <f t="shared" si="203"/>
        <v>18695</v>
      </c>
      <c r="L150" s="19">
        <f t="shared" si="203"/>
        <v>0</v>
      </c>
      <c r="M150" s="19">
        <f t="shared" si="203"/>
        <v>0</v>
      </c>
      <c r="N150" s="19">
        <f t="shared" si="203"/>
        <v>0</v>
      </c>
      <c r="O150" s="21">
        <f t="shared" ref="O150" si="204">SUM(O148:O149)</f>
        <v>163584</v>
      </c>
      <c r="P150" s="19">
        <f t="shared" ref="P150:R150" si="205">SUM(P148,P149)</f>
        <v>0</v>
      </c>
      <c r="Q150" s="19">
        <f t="shared" si="205"/>
        <v>0</v>
      </c>
      <c r="R150" s="19">
        <f t="shared" si="205"/>
        <v>0</v>
      </c>
      <c r="S150" s="20">
        <f t="shared" si="161"/>
        <v>115325</v>
      </c>
    </row>
    <row r="151" spans="1:19" ht="13.7" customHeight="1" x14ac:dyDescent="0.4">
      <c r="A151" s="40"/>
      <c r="B151" s="13" t="s">
        <v>10</v>
      </c>
      <c r="C151" s="26">
        <v>721</v>
      </c>
      <c r="D151" s="26">
        <v>898</v>
      </c>
      <c r="E151" s="26">
        <v>2514</v>
      </c>
      <c r="F151" s="26">
        <v>727</v>
      </c>
      <c r="G151" s="26">
        <v>809</v>
      </c>
      <c r="H151" s="26">
        <v>837</v>
      </c>
      <c r="I151" s="26">
        <v>1204</v>
      </c>
      <c r="J151" s="26">
        <v>976</v>
      </c>
      <c r="K151" s="26">
        <v>855</v>
      </c>
      <c r="L151" s="26" t="s">
        <v>54</v>
      </c>
      <c r="M151" s="26" t="s">
        <v>54</v>
      </c>
      <c r="N151" s="26" t="s">
        <v>54</v>
      </c>
      <c r="O151" s="26">
        <f t="shared" ref="O151:O152" si="206">SUM(C151:N151)</f>
        <v>9541</v>
      </c>
      <c r="P151" s="26" t="s">
        <v>54</v>
      </c>
      <c r="Q151" s="26" t="s">
        <v>54</v>
      </c>
      <c r="R151" s="26" t="s">
        <v>54</v>
      </c>
      <c r="S151" s="22">
        <f t="shared" si="161"/>
        <v>5408</v>
      </c>
    </row>
    <row r="152" spans="1:19" ht="13.7" customHeight="1" x14ac:dyDescent="0.4">
      <c r="A152" s="40"/>
      <c r="B152" s="16" t="s">
        <v>8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 t="s">
        <v>54</v>
      </c>
      <c r="M152" s="28" t="s">
        <v>54</v>
      </c>
      <c r="N152" s="28" t="s">
        <v>54</v>
      </c>
      <c r="O152" s="23">
        <f t="shared" si="206"/>
        <v>0</v>
      </c>
      <c r="P152" s="28" t="s">
        <v>54</v>
      </c>
      <c r="Q152" s="28" t="s">
        <v>54</v>
      </c>
      <c r="R152" s="28" t="s">
        <v>54</v>
      </c>
      <c r="S152" s="17">
        <f t="shared" si="161"/>
        <v>0</v>
      </c>
    </row>
    <row r="153" spans="1:19" ht="13.7" customHeight="1" x14ac:dyDescent="0.4">
      <c r="A153" s="41"/>
      <c r="B153" s="18" t="s">
        <v>9</v>
      </c>
      <c r="C153" s="21">
        <f t="shared" ref="C153:E153" si="207">SUM(C151:C152)</f>
        <v>721</v>
      </c>
      <c r="D153" s="21">
        <f t="shared" si="207"/>
        <v>898</v>
      </c>
      <c r="E153" s="21">
        <f t="shared" si="207"/>
        <v>2514</v>
      </c>
      <c r="F153" s="21">
        <f t="shared" ref="F153:M153" si="208">SUM(F151,F152)</f>
        <v>727</v>
      </c>
      <c r="G153" s="21">
        <f t="shared" si="208"/>
        <v>809</v>
      </c>
      <c r="H153" s="21">
        <f t="shared" si="208"/>
        <v>837</v>
      </c>
      <c r="I153" s="21">
        <f t="shared" si="208"/>
        <v>1204</v>
      </c>
      <c r="J153" s="21">
        <f t="shared" si="208"/>
        <v>976</v>
      </c>
      <c r="K153" s="21">
        <f t="shared" si="208"/>
        <v>855</v>
      </c>
      <c r="L153" s="21">
        <f t="shared" si="208"/>
        <v>0</v>
      </c>
      <c r="M153" s="21">
        <f t="shared" si="208"/>
        <v>0</v>
      </c>
      <c r="N153" s="21">
        <f t="shared" ref="N153:O153" si="209">SUM(N151:N152)</f>
        <v>0</v>
      </c>
      <c r="O153" s="21">
        <f t="shared" si="209"/>
        <v>9541</v>
      </c>
      <c r="P153" s="21">
        <f t="shared" ref="P153:R153" si="210">SUM(P151,P152)</f>
        <v>0</v>
      </c>
      <c r="Q153" s="21">
        <f t="shared" si="210"/>
        <v>0</v>
      </c>
      <c r="R153" s="21">
        <f t="shared" si="210"/>
        <v>0</v>
      </c>
      <c r="S153" s="20">
        <f t="shared" si="161"/>
        <v>5408</v>
      </c>
    </row>
    <row r="154" spans="1:19" ht="13.7" customHeight="1" x14ac:dyDescent="0.4">
      <c r="A154" s="48" t="s">
        <v>33</v>
      </c>
      <c r="B154" s="13" t="s">
        <v>7</v>
      </c>
      <c r="C154" s="26">
        <v>22545</v>
      </c>
      <c r="D154" s="26">
        <v>21155</v>
      </c>
      <c r="E154" s="26">
        <v>27131</v>
      </c>
      <c r="F154" s="26">
        <v>24452</v>
      </c>
      <c r="G154" s="26">
        <v>30250</v>
      </c>
      <c r="H154" s="26">
        <v>28580</v>
      </c>
      <c r="I154" s="26">
        <v>27043</v>
      </c>
      <c r="J154" s="26">
        <v>32412</v>
      </c>
      <c r="K154" s="26">
        <v>27322</v>
      </c>
      <c r="L154" s="26" t="s">
        <v>54</v>
      </c>
      <c r="M154" s="26" t="s">
        <v>54</v>
      </c>
      <c r="N154" s="26" t="s">
        <v>54</v>
      </c>
      <c r="O154" s="26">
        <f t="shared" ref="O154:O155" si="211">SUM(C154:N154)</f>
        <v>240890</v>
      </c>
      <c r="P154" s="26" t="s">
        <v>54</v>
      </c>
      <c r="Q154" s="26" t="s">
        <v>54</v>
      </c>
      <c r="R154" s="26" t="s">
        <v>54</v>
      </c>
      <c r="S154" s="22">
        <f t="shared" si="161"/>
        <v>170059</v>
      </c>
    </row>
    <row r="155" spans="1:19" ht="13.7" customHeight="1" x14ac:dyDescent="0.4">
      <c r="A155" s="37"/>
      <c r="B155" s="16" t="s">
        <v>8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 t="s">
        <v>54</v>
      </c>
      <c r="M155" s="28" t="s">
        <v>54</v>
      </c>
      <c r="N155" s="28" t="s">
        <v>54</v>
      </c>
      <c r="O155" s="23">
        <f t="shared" si="211"/>
        <v>0</v>
      </c>
      <c r="P155" s="28" t="s">
        <v>54</v>
      </c>
      <c r="Q155" s="28" t="s">
        <v>54</v>
      </c>
      <c r="R155" s="28" t="s">
        <v>54</v>
      </c>
      <c r="S155" s="17">
        <f t="shared" si="161"/>
        <v>0</v>
      </c>
    </row>
    <row r="156" spans="1:19" ht="13.7" customHeight="1" x14ac:dyDescent="0.4">
      <c r="A156" s="37"/>
      <c r="B156" s="18" t="s">
        <v>9</v>
      </c>
      <c r="C156" s="21">
        <f t="shared" ref="C156:E156" si="212">SUM(C154:C155)</f>
        <v>22545</v>
      </c>
      <c r="D156" s="21">
        <f t="shared" si="212"/>
        <v>21155</v>
      </c>
      <c r="E156" s="21">
        <f t="shared" si="212"/>
        <v>27131</v>
      </c>
      <c r="F156" s="19">
        <f t="shared" ref="F156:N156" si="213">SUM(F154,F155)</f>
        <v>24452</v>
      </c>
      <c r="G156" s="19">
        <f t="shared" si="213"/>
        <v>30250</v>
      </c>
      <c r="H156" s="19">
        <f t="shared" si="213"/>
        <v>28580</v>
      </c>
      <c r="I156" s="19">
        <f t="shared" si="213"/>
        <v>27043</v>
      </c>
      <c r="J156" s="19">
        <f t="shared" si="213"/>
        <v>32412</v>
      </c>
      <c r="K156" s="19">
        <f t="shared" si="213"/>
        <v>27322</v>
      </c>
      <c r="L156" s="19">
        <f t="shared" si="213"/>
        <v>0</v>
      </c>
      <c r="M156" s="19">
        <f t="shared" si="213"/>
        <v>0</v>
      </c>
      <c r="N156" s="19">
        <f t="shared" si="213"/>
        <v>0</v>
      </c>
      <c r="O156" s="21">
        <f t="shared" ref="O156" si="214">SUM(O154:O155)</f>
        <v>240890</v>
      </c>
      <c r="P156" s="19">
        <f t="shared" ref="P156:R156" si="215">SUM(P154,P155)</f>
        <v>0</v>
      </c>
      <c r="Q156" s="19">
        <f t="shared" si="215"/>
        <v>0</v>
      </c>
      <c r="R156" s="19">
        <f t="shared" si="215"/>
        <v>0</v>
      </c>
      <c r="S156" s="20">
        <f t="shared" si="161"/>
        <v>170059</v>
      </c>
    </row>
    <row r="157" spans="1:19" ht="13.7" customHeight="1" x14ac:dyDescent="0.4">
      <c r="A157" s="37"/>
      <c r="B157" s="13" t="s">
        <v>10</v>
      </c>
      <c r="C157" s="26">
        <v>48442</v>
      </c>
      <c r="D157" s="26">
        <v>53775</v>
      </c>
      <c r="E157" s="26">
        <v>68762</v>
      </c>
      <c r="F157" s="26">
        <v>59705</v>
      </c>
      <c r="G157" s="26">
        <v>51738</v>
      </c>
      <c r="H157" s="26">
        <v>45972</v>
      </c>
      <c r="I157" s="26">
        <v>47715</v>
      </c>
      <c r="J157" s="26">
        <v>55812</v>
      </c>
      <c r="K157" s="26">
        <v>39482</v>
      </c>
      <c r="L157" s="26" t="s">
        <v>54</v>
      </c>
      <c r="M157" s="26" t="s">
        <v>54</v>
      </c>
      <c r="N157" s="26" t="s">
        <v>54</v>
      </c>
      <c r="O157" s="26">
        <f t="shared" ref="O157:O158" si="216">SUM(C157:N157)</f>
        <v>471403</v>
      </c>
      <c r="P157" s="26" t="s">
        <v>54</v>
      </c>
      <c r="Q157" s="26" t="s">
        <v>54</v>
      </c>
      <c r="R157" s="26" t="s">
        <v>54</v>
      </c>
      <c r="S157" s="22">
        <f t="shared" si="161"/>
        <v>300424</v>
      </c>
    </row>
    <row r="158" spans="1:19" ht="13.7" customHeight="1" x14ac:dyDescent="0.4">
      <c r="A158" s="37"/>
      <c r="B158" s="16" t="s">
        <v>8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 t="s">
        <v>54</v>
      </c>
      <c r="M158" s="28" t="s">
        <v>54</v>
      </c>
      <c r="N158" s="28" t="s">
        <v>54</v>
      </c>
      <c r="O158" s="23">
        <f t="shared" si="216"/>
        <v>0</v>
      </c>
      <c r="P158" s="28" t="s">
        <v>54</v>
      </c>
      <c r="Q158" s="28" t="s">
        <v>54</v>
      </c>
      <c r="R158" s="28" t="s">
        <v>54</v>
      </c>
      <c r="S158" s="17">
        <f t="shared" si="161"/>
        <v>0</v>
      </c>
    </row>
    <row r="159" spans="1:19" ht="13.7" customHeight="1" x14ac:dyDescent="0.4">
      <c r="A159" s="38"/>
      <c r="B159" s="18" t="s">
        <v>9</v>
      </c>
      <c r="C159" s="21">
        <f t="shared" ref="C159:E159" si="217">SUM(C157:C158)</f>
        <v>48442</v>
      </c>
      <c r="D159" s="21">
        <f t="shared" si="217"/>
        <v>53775</v>
      </c>
      <c r="E159" s="21">
        <f t="shared" si="217"/>
        <v>68762</v>
      </c>
      <c r="F159" s="21">
        <f t="shared" ref="F159:M159" si="218">SUM(F157,F158)</f>
        <v>59705</v>
      </c>
      <c r="G159" s="21">
        <f t="shared" si="218"/>
        <v>51738</v>
      </c>
      <c r="H159" s="21">
        <f t="shared" si="218"/>
        <v>45972</v>
      </c>
      <c r="I159" s="21">
        <f t="shared" si="218"/>
        <v>47715</v>
      </c>
      <c r="J159" s="21">
        <f t="shared" si="218"/>
        <v>55812</v>
      </c>
      <c r="K159" s="21">
        <f t="shared" si="218"/>
        <v>39482</v>
      </c>
      <c r="L159" s="21">
        <f t="shared" si="218"/>
        <v>0</v>
      </c>
      <c r="M159" s="21">
        <f t="shared" si="218"/>
        <v>0</v>
      </c>
      <c r="N159" s="21">
        <f t="shared" ref="N159:O159" si="219">SUM(N157:N158)</f>
        <v>0</v>
      </c>
      <c r="O159" s="21">
        <f t="shared" si="219"/>
        <v>471403</v>
      </c>
      <c r="P159" s="21">
        <f t="shared" ref="P159:R159" si="220">SUM(P157,P158)</f>
        <v>0</v>
      </c>
      <c r="Q159" s="21">
        <f t="shared" si="220"/>
        <v>0</v>
      </c>
      <c r="R159" s="21">
        <f t="shared" si="220"/>
        <v>0</v>
      </c>
      <c r="S159" s="20">
        <f t="shared" si="161"/>
        <v>300424</v>
      </c>
    </row>
    <row r="160" spans="1:19" ht="13.7" customHeight="1" x14ac:dyDescent="0.4">
      <c r="A160" s="49" t="s">
        <v>34</v>
      </c>
      <c r="B160" s="13" t="s">
        <v>7</v>
      </c>
      <c r="C160" s="26">
        <f t="shared" ref="C160:G161" si="221">SUM(C166,C172,C183,C189,C195,C201,C207,C213,C219,C225,C231,C242,C248)</f>
        <v>5060756</v>
      </c>
      <c r="D160" s="26">
        <f t="shared" si="221"/>
        <v>5259650</v>
      </c>
      <c r="E160" s="26">
        <f t="shared" si="221"/>
        <v>6335276</v>
      </c>
      <c r="F160" s="26">
        <f t="shared" si="221"/>
        <v>5384056</v>
      </c>
      <c r="G160" s="26">
        <f>SUM(G166,G172,G183,G189,G195,G201,G207,G213,G219,G225,G231,G242,G248)</f>
        <v>6118951</v>
      </c>
      <c r="H160" s="26">
        <f t="shared" ref="H160:R161" si="222">SUM(H166,H172,H183,H189,H195,H201,H207,H213,H219,H225,H231,H242,H248)</f>
        <v>5824657</v>
      </c>
      <c r="I160" s="26">
        <f t="shared" si="222"/>
        <v>5971883</v>
      </c>
      <c r="J160" s="26">
        <f t="shared" si="222"/>
        <v>6803977</v>
      </c>
      <c r="K160" s="26">
        <f t="shared" si="222"/>
        <v>6098310</v>
      </c>
      <c r="L160" s="26">
        <f t="shared" si="222"/>
        <v>0</v>
      </c>
      <c r="M160" s="26">
        <f t="shared" si="222"/>
        <v>0</v>
      </c>
      <c r="N160" s="26">
        <f t="shared" si="222"/>
        <v>0</v>
      </c>
      <c r="O160" s="26">
        <f t="shared" si="222"/>
        <v>52857516</v>
      </c>
      <c r="P160" s="26">
        <f t="shared" si="222"/>
        <v>0</v>
      </c>
      <c r="Q160" s="26">
        <f t="shared" si="222"/>
        <v>0</v>
      </c>
      <c r="R160" s="26">
        <f t="shared" si="222"/>
        <v>0</v>
      </c>
      <c r="S160" s="22">
        <f t="shared" si="161"/>
        <v>36201834</v>
      </c>
    </row>
    <row r="161" spans="1:19" ht="13.7" customHeight="1" x14ac:dyDescent="0.4">
      <c r="A161" s="50"/>
      <c r="B161" s="16" t="s">
        <v>8</v>
      </c>
      <c r="C161" s="23">
        <f t="shared" si="221"/>
        <v>2429307</v>
      </c>
      <c r="D161" s="23">
        <f t="shared" si="221"/>
        <v>2404978</v>
      </c>
      <c r="E161" s="23">
        <f t="shared" si="221"/>
        <v>3055323</v>
      </c>
      <c r="F161" s="23">
        <f t="shared" si="221"/>
        <v>3128882</v>
      </c>
      <c r="G161" s="23">
        <f t="shared" si="221"/>
        <v>3187225</v>
      </c>
      <c r="H161" s="23">
        <f t="shared" si="222"/>
        <v>3340479</v>
      </c>
      <c r="I161" s="23">
        <f t="shared" si="222"/>
        <v>3734443</v>
      </c>
      <c r="J161" s="23">
        <f t="shared" si="222"/>
        <v>3987359</v>
      </c>
      <c r="K161" s="23">
        <f t="shared" si="222"/>
        <v>3633110</v>
      </c>
      <c r="L161" s="23">
        <f t="shared" si="222"/>
        <v>0</v>
      </c>
      <c r="M161" s="23">
        <f t="shared" si="222"/>
        <v>0</v>
      </c>
      <c r="N161" s="23">
        <f t="shared" si="222"/>
        <v>0</v>
      </c>
      <c r="O161" s="23">
        <f t="shared" si="222"/>
        <v>28901106</v>
      </c>
      <c r="P161" s="23">
        <f t="shared" si="222"/>
        <v>0</v>
      </c>
      <c r="Q161" s="23">
        <f t="shared" si="222"/>
        <v>0</v>
      </c>
      <c r="R161" s="23">
        <f t="shared" si="222"/>
        <v>0</v>
      </c>
      <c r="S161" s="17">
        <f t="shared" si="161"/>
        <v>21011498</v>
      </c>
    </row>
    <row r="162" spans="1:19" ht="13.7" customHeight="1" x14ac:dyDescent="0.4">
      <c r="A162" s="50"/>
      <c r="B162" s="18" t="s">
        <v>9</v>
      </c>
      <c r="C162" s="44">
        <f>SUM(C160,C161)</f>
        <v>7490063</v>
      </c>
      <c r="D162" s="44">
        <f>SUM(D160,D161)</f>
        <v>7664628</v>
      </c>
      <c r="E162" s="44">
        <f>SUM(E160,E161)</f>
        <v>9390599</v>
      </c>
      <c r="F162" s="19">
        <f t="shared" ref="F162:M165" si="223">SUM(F168,F174,F191,F197,F203,F209,F215,F221,F227,F233,F244,F250,F185)</f>
        <v>8512938</v>
      </c>
      <c r="G162" s="19">
        <f t="shared" si="223"/>
        <v>9306176</v>
      </c>
      <c r="H162" s="19">
        <f t="shared" si="223"/>
        <v>9165136</v>
      </c>
      <c r="I162" s="19">
        <f t="shared" si="223"/>
        <v>9706326</v>
      </c>
      <c r="J162" s="19">
        <f t="shared" si="223"/>
        <v>10791336</v>
      </c>
      <c r="K162" s="19">
        <f t="shared" si="223"/>
        <v>9731420</v>
      </c>
      <c r="L162" s="19">
        <f t="shared" si="223"/>
        <v>0</v>
      </c>
      <c r="M162" s="19">
        <f>SUM(M168,M174,M191,M197,M203,M209,M215,M221,M227,M233,M244,M250,M185)</f>
        <v>0</v>
      </c>
      <c r="N162" s="44">
        <f>SUM(N160,N161)</f>
        <v>0</v>
      </c>
      <c r="O162" s="44">
        <f t="shared" ref="O162:R162" si="224">SUM(O160,O161)</f>
        <v>81758622</v>
      </c>
      <c r="P162" s="44">
        <f t="shared" si="224"/>
        <v>0</v>
      </c>
      <c r="Q162" s="44">
        <f t="shared" si="224"/>
        <v>0</v>
      </c>
      <c r="R162" s="44">
        <f t="shared" si="224"/>
        <v>0</v>
      </c>
      <c r="S162" s="20">
        <f t="shared" si="161"/>
        <v>57213332</v>
      </c>
    </row>
    <row r="163" spans="1:19" ht="13.7" customHeight="1" x14ac:dyDescent="0.4">
      <c r="A163" s="50"/>
      <c r="B163" s="13" t="s">
        <v>10</v>
      </c>
      <c r="C163" s="26">
        <f t="shared" ref="C163:S164" si="225">SUM(C169,C175,C186,C192,C198,C204,C210,C216,C222,C228,C234,C245,C251)</f>
        <v>35694810</v>
      </c>
      <c r="D163" s="26">
        <f t="shared" si="225"/>
        <v>35467397</v>
      </c>
      <c r="E163" s="26">
        <f t="shared" si="225"/>
        <v>42434934</v>
      </c>
      <c r="F163" s="26">
        <f t="shared" si="225"/>
        <v>38634348</v>
      </c>
      <c r="G163" s="26">
        <f t="shared" si="225"/>
        <v>35344805</v>
      </c>
      <c r="H163" s="26">
        <f t="shared" si="225"/>
        <v>37530233</v>
      </c>
      <c r="I163" s="26">
        <f t="shared" si="225"/>
        <v>42486174</v>
      </c>
      <c r="J163" s="26">
        <f t="shared" si="225"/>
        <v>39537244</v>
      </c>
      <c r="K163" s="26">
        <f t="shared" si="225"/>
        <v>38438818</v>
      </c>
      <c r="L163" s="26">
        <f t="shared" si="225"/>
        <v>0</v>
      </c>
      <c r="M163" s="26">
        <f t="shared" si="225"/>
        <v>0</v>
      </c>
      <c r="N163" s="26">
        <f t="shared" si="225"/>
        <v>0</v>
      </c>
      <c r="O163" s="26">
        <f t="shared" si="225"/>
        <v>345568763</v>
      </c>
      <c r="P163" s="26">
        <f t="shared" si="225"/>
        <v>0</v>
      </c>
      <c r="Q163" s="26">
        <f t="shared" si="225"/>
        <v>0</v>
      </c>
      <c r="R163" s="26">
        <f t="shared" si="225"/>
        <v>0</v>
      </c>
      <c r="S163" s="22">
        <f t="shared" si="225"/>
        <v>231971622</v>
      </c>
    </row>
    <row r="164" spans="1:19" ht="13.7" customHeight="1" x14ac:dyDescent="0.4">
      <c r="A164" s="50"/>
      <c r="B164" s="16" t="s">
        <v>8</v>
      </c>
      <c r="C164" s="23">
        <f t="shared" si="225"/>
        <v>174459881</v>
      </c>
      <c r="D164" s="23">
        <f t="shared" si="225"/>
        <v>188703851</v>
      </c>
      <c r="E164" s="23">
        <f t="shared" si="225"/>
        <v>219305447</v>
      </c>
      <c r="F164" s="23">
        <f t="shared" si="225"/>
        <v>200161397</v>
      </c>
      <c r="G164" s="23">
        <f t="shared" si="225"/>
        <v>192483683</v>
      </c>
      <c r="H164" s="23">
        <f t="shared" si="225"/>
        <v>203751661</v>
      </c>
      <c r="I164" s="23">
        <f t="shared" si="225"/>
        <v>208841282</v>
      </c>
      <c r="J164" s="23">
        <f t="shared" si="225"/>
        <v>195878489</v>
      </c>
      <c r="K164" s="23">
        <f t="shared" si="225"/>
        <v>208991112</v>
      </c>
      <c r="L164" s="23">
        <f t="shared" si="225"/>
        <v>0</v>
      </c>
      <c r="M164" s="23">
        <f t="shared" si="225"/>
        <v>0</v>
      </c>
      <c r="N164" s="23">
        <f t="shared" si="225"/>
        <v>0</v>
      </c>
      <c r="O164" s="23">
        <f t="shared" si="225"/>
        <v>1792576803</v>
      </c>
      <c r="P164" s="23">
        <f t="shared" si="225"/>
        <v>0</v>
      </c>
      <c r="Q164" s="23">
        <f t="shared" si="225"/>
        <v>0</v>
      </c>
      <c r="R164" s="23">
        <f t="shared" si="225"/>
        <v>0</v>
      </c>
      <c r="S164" s="17">
        <f t="shared" si="225"/>
        <v>1210107624</v>
      </c>
    </row>
    <row r="165" spans="1:19" ht="13.7" customHeight="1" x14ac:dyDescent="0.4">
      <c r="A165" s="51"/>
      <c r="B165" s="18" t="s">
        <v>9</v>
      </c>
      <c r="C165" s="44">
        <f>SUM(C163:C164)</f>
        <v>210154691</v>
      </c>
      <c r="D165" s="44">
        <f>SUM(D163:D164)</f>
        <v>224171248</v>
      </c>
      <c r="E165" s="44">
        <f>SUM(E163:E164)</f>
        <v>261740381</v>
      </c>
      <c r="F165" s="19">
        <f t="shared" si="223"/>
        <v>238795745</v>
      </c>
      <c r="G165" s="19">
        <f t="shared" si="223"/>
        <v>227828488</v>
      </c>
      <c r="H165" s="19">
        <f t="shared" si="223"/>
        <v>241281894</v>
      </c>
      <c r="I165" s="19">
        <f t="shared" si="223"/>
        <v>251327456</v>
      </c>
      <c r="J165" s="19">
        <f t="shared" si="223"/>
        <v>235415733</v>
      </c>
      <c r="K165" s="19">
        <f t="shared" si="223"/>
        <v>247429930</v>
      </c>
      <c r="L165" s="19">
        <f t="shared" si="223"/>
        <v>0</v>
      </c>
      <c r="M165" s="19">
        <f t="shared" si="223"/>
        <v>0</v>
      </c>
      <c r="N165" s="44">
        <f>SUM(N163,N164)</f>
        <v>0</v>
      </c>
      <c r="O165" s="44">
        <f>SUM(O163:O164)</f>
        <v>2138145566</v>
      </c>
      <c r="P165" s="44">
        <f>SUM(P163:P164)</f>
        <v>0</v>
      </c>
      <c r="Q165" s="44">
        <f>SUM(Q163:Q164)</f>
        <v>0</v>
      </c>
      <c r="R165" s="44">
        <f>SUM(R163:R164)</f>
        <v>0</v>
      </c>
      <c r="S165" s="20">
        <f t="shared" ref="S165:S177" si="226">SUM(F165:N165,P165:R165)</f>
        <v>1442079246</v>
      </c>
    </row>
    <row r="166" spans="1:19" ht="13.7" customHeight="1" x14ac:dyDescent="0.4">
      <c r="A166" s="39" t="s">
        <v>35</v>
      </c>
      <c r="B166" s="13" t="s">
        <v>7</v>
      </c>
      <c r="C166" s="26">
        <v>535409</v>
      </c>
      <c r="D166" s="26">
        <v>553900</v>
      </c>
      <c r="E166" s="26">
        <v>697041</v>
      </c>
      <c r="F166" s="22">
        <v>522193</v>
      </c>
      <c r="G166" s="22">
        <v>602782</v>
      </c>
      <c r="H166" s="22">
        <v>585747</v>
      </c>
      <c r="I166" s="22">
        <v>688453</v>
      </c>
      <c r="J166" s="22">
        <v>797096</v>
      </c>
      <c r="K166" s="22">
        <v>712626</v>
      </c>
      <c r="L166" s="22" t="s">
        <v>54</v>
      </c>
      <c r="M166" s="22" t="s">
        <v>54</v>
      </c>
      <c r="N166" s="22" t="s">
        <v>54</v>
      </c>
      <c r="O166" s="26">
        <f>SUM(C166:N166)</f>
        <v>5695247</v>
      </c>
      <c r="P166" s="26" t="s">
        <v>54</v>
      </c>
      <c r="Q166" s="26" t="s">
        <v>54</v>
      </c>
      <c r="R166" s="26" t="s">
        <v>54</v>
      </c>
      <c r="S166" s="22">
        <f t="shared" si="226"/>
        <v>3908897</v>
      </c>
    </row>
    <row r="167" spans="1:19" ht="13.7" customHeight="1" x14ac:dyDescent="0.4">
      <c r="A167" s="40"/>
      <c r="B167" s="16" t="s">
        <v>8</v>
      </c>
      <c r="C167" s="23">
        <v>1511606</v>
      </c>
      <c r="D167" s="23">
        <v>1499232</v>
      </c>
      <c r="E167" s="23">
        <v>1870847</v>
      </c>
      <c r="F167" s="17">
        <v>1776818</v>
      </c>
      <c r="G167" s="17">
        <v>1808771</v>
      </c>
      <c r="H167" s="17">
        <v>1870167</v>
      </c>
      <c r="I167" s="17">
        <v>2098102</v>
      </c>
      <c r="J167" s="17">
        <v>2285175</v>
      </c>
      <c r="K167" s="17">
        <v>2043841</v>
      </c>
      <c r="L167" s="17" t="s">
        <v>54</v>
      </c>
      <c r="M167" s="17" t="s">
        <v>54</v>
      </c>
      <c r="N167" s="17" t="s">
        <v>54</v>
      </c>
      <c r="O167" s="23">
        <f>SUM(C167:N167)</f>
        <v>16764559</v>
      </c>
      <c r="P167" s="23" t="s">
        <v>54</v>
      </c>
      <c r="Q167" s="23" t="s">
        <v>54</v>
      </c>
      <c r="R167" s="23" t="s">
        <v>54</v>
      </c>
      <c r="S167" s="17">
        <f t="shared" si="226"/>
        <v>11882874</v>
      </c>
    </row>
    <row r="168" spans="1:19" ht="13.7" customHeight="1" x14ac:dyDescent="0.4">
      <c r="A168" s="40"/>
      <c r="B168" s="18" t="s">
        <v>9</v>
      </c>
      <c r="C168" s="44">
        <f>SUM(C166:C167)</f>
        <v>2047015</v>
      </c>
      <c r="D168" s="44">
        <f>SUM(D166:D167)</f>
        <v>2053132</v>
      </c>
      <c r="E168" s="44">
        <f>SUM(E166:E167)</f>
        <v>2567888</v>
      </c>
      <c r="F168" s="21">
        <f>SUM(F166,F167)</f>
        <v>2299011</v>
      </c>
      <c r="G168" s="21">
        <f t="shared" ref="G168:N168" si="227">SUM(G166,G167)</f>
        <v>2411553</v>
      </c>
      <c r="H168" s="21">
        <f t="shared" si="227"/>
        <v>2455914</v>
      </c>
      <c r="I168" s="21">
        <f t="shared" si="227"/>
        <v>2786555</v>
      </c>
      <c r="J168" s="21">
        <f t="shared" si="227"/>
        <v>3082271</v>
      </c>
      <c r="K168" s="21">
        <f t="shared" si="227"/>
        <v>2756467</v>
      </c>
      <c r="L168" s="21">
        <f t="shared" si="227"/>
        <v>0</v>
      </c>
      <c r="M168" s="21">
        <f t="shared" si="227"/>
        <v>0</v>
      </c>
      <c r="N168" s="21">
        <f t="shared" si="227"/>
        <v>0</v>
      </c>
      <c r="O168" s="21">
        <f>SUM(O166:O167)</f>
        <v>22459806</v>
      </c>
      <c r="P168" s="44">
        <f t="shared" ref="P168:R168" si="228">SUM(P166,P167)</f>
        <v>0</v>
      </c>
      <c r="Q168" s="44">
        <f t="shared" si="228"/>
        <v>0</v>
      </c>
      <c r="R168" s="44">
        <f t="shared" si="228"/>
        <v>0</v>
      </c>
      <c r="S168" s="20">
        <f t="shared" si="226"/>
        <v>15791771</v>
      </c>
    </row>
    <row r="169" spans="1:19" ht="13.7" customHeight="1" x14ac:dyDescent="0.4">
      <c r="A169" s="40"/>
      <c r="B169" s="13" t="s">
        <v>10</v>
      </c>
      <c r="C169" s="26">
        <v>126696</v>
      </c>
      <c r="D169" s="26">
        <v>106738</v>
      </c>
      <c r="E169" s="26">
        <v>163635</v>
      </c>
      <c r="F169" s="22">
        <v>132147</v>
      </c>
      <c r="G169" s="22">
        <v>181360</v>
      </c>
      <c r="H169" s="22">
        <v>193498</v>
      </c>
      <c r="I169" s="22">
        <v>178226</v>
      </c>
      <c r="J169" s="22">
        <v>215209</v>
      </c>
      <c r="K169" s="22">
        <v>150831</v>
      </c>
      <c r="L169" s="22" t="s">
        <v>54</v>
      </c>
      <c r="M169" s="22" t="s">
        <v>54</v>
      </c>
      <c r="N169" s="22" t="s">
        <v>54</v>
      </c>
      <c r="O169" s="26">
        <f>SUM(C169:N169)</f>
        <v>1448340</v>
      </c>
      <c r="P169" s="26" t="s">
        <v>54</v>
      </c>
      <c r="Q169" s="26" t="s">
        <v>54</v>
      </c>
      <c r="R169" s="26" t="s">
        <v>54</v>
      </c>
      <c r="S169" s="22">
        <f t="shared" si="226"/>
        <v>1051271</v>
      </c>
    </row>
    <row r="170" spans="1:19" ht="13.7" customHeight="1" x14ac:dyDescent="0.4">
      <c r="A170" s="40"/>
      <c r="B170" s="16" t="s">
        <v>8</v>
      </c>
      <c r="C170" s="23">
        <v>140077000</v>
      </c>
      <c r="D170" s="23">
        <v>154883000</v>
      </c>
      <c r="E170" s="23">
        <v>177611000</v>
      </c>
      <c r="F170" s="17">
        <v>156188000</v>
      </c>
      <c r="G170" s="17">
        <v>146749000</v>
      </c>
      <c r="H170" s="17">
        <v>153359000</v>
      </c>
      <c r="I170" s="17">
        <v>158251000</v>
      </c>
      <c r="J170" s="17">
        <v>147592000</v>
      </c>
      <c r="K170" s="17">
        <v>157463000</v>
      </c>
      <c r="L170" s="17" t="s">
        <v>54</v>
      </c>
      <c r="M170" s="17" t="s">
        <v>54</v>
      </c>
      <c r="N170" s="17" t="s">
        <v>54</v>
      </c>
      <c r="O170" s="23">
        <f>SUM(C170:N170)</f>
        <v>1392173000</v>
      </c>
      <c r="P170" s="23" t="s">
        <v>54</v>
      </c>
      <c r="Q170" s="23" t="s">
        <v>54</v>
      </c>
      <c r="R170" s="23" t="s">
        <v>54</v>
      </c>
      <c r="S170" s="17">
        <f t="shared" si="226"/>
        <v>919602000</v>
      </c>
    </row>
    <row r="171" spans="1:19" ht="13.7" customHeight="1" x14ac:dyDescent="0.4">
      <c r="A171" s="41"/>
      <c r="B171" s="18" t="s">
        <v>9</v>
      </c>
      <c r="C171" s="44">
        <f t="shared" ref="C171:R171" si="229">SUM(C169:C170)</f>
        <v>140203696</v>
      </c>
      <c r="D171" s="44">
        <f t="shared" si="229"/>
        <v>154989738</v>
      </c>
      <c r="E171" s="44">
        <f t="shared" si="229"/>
        <v>177774635</v>
      </c>
      <c r="F171" s="21">
        <f t="shared" si="229"/>
        <v>156320147</v>
      </c>
      <c r="G171" s="21">
        <f t="shared" si="229"/>
        <v>146930360</v>
      </c>
      <c r="H171" s="21">
        <f t="shared" si="229"/>
        <v>153552498</v>
      </c>
      <c r="I171" s="21">
        <f t="shared" si="229"/>
        <v>158429226</v>
      </c>
      <c r="J171" s="21">
        <f t="shared" si="229"/>
        <v>147807209</v>
      </c>
      <c r="K171" s="21">
        <f t="shared" si="229"/>
        <v>157613831</v>
      </c>
      <c r="L171" s="21">
        <f t="shared" si="229"/>
        <v>0</v>
      </c>
      <c r="M171" s="21">
        <f t="shared" si="229"/>
        <v>0</v>
      </c>
      <c r="N171" s="21">
        <f t="shared" si="229"/>
        <v>0</v>
      </c>
      <c r="O171" s="44">
        <f t="shared" si="229"/>
        <v>1393621340</v>
      </c>
      <c r="P171" s="44">
        <f t="shared" si="229"/>
        <v>0</v>
      </c>
      <c r="Q171" s="44">
        <f t="shared" si="229"/>
        <v>0</v>
      </c>
      <c r="R171" s="44">
        <f t="shared" si="229"/>
        <v>0</v>
      </c>
      <c r="S171" s="20">
        <f t="shared" si="226"/>
        <v>920653271</v>
      </c>
    </row>
    <row r="172" spans="1:19" ht="13.7" customHeight="1" x14ac:dyDescent="0.4">
      <c r="A172" s="52" t="s">
        <v>36</v>
      </c>
      <c r="B172" s="13" t="s">
        <v>7</v>
      </c>
      <c r="C172" s="26">
        <v>4358395</v>
      </c>
      <c r="D172" s="26">
        <v>4520046</v>
      </c>
      <c r="E172" s="26">
        <v>5396060</v>
      </c>
      <c r="F172" s="26">
        <v>4648340</v>
      </c>
      <c r="G172" s="26">
        <v>5263256</v>
      </c>
      <c r="H172" s="26">
        <v>5018739</v>
      </c>
      <c r="I172" s="26">
        <v>5029807</v>
      </c>
      <c r="J172" s="26">
        <v>5713714</v>
      </c>
      <c r="K172" s="26">
        <v>5126681</v>
      </c>
      <c r="L172" s="26" t="s">
        <v>54</v>
      </c>
      <c r="M172" s="26" t="s">
        <v>54</v>
      </c>
      <c r="N172" s="26" t="s">
        <v>54</v>
      </c>
      <c r="O172" s="26">
        <f>SUM(C172:N172)</f>
        <v>45075038</v>
      </c>
      <c r="P172" s="26" t="s">
        <v>54</v>
      </c>
      <c r="Q172" s="26" t="s">
        <v>54</v>
      </c>
      <c r="R172" s="26" t="s">
        <v>54</v>
      </c>
      <c r="S172" s="22">
        <f t="shared" si="226"/>
        <v>30800537</v>
      </c>
    </row>
    <row r="173" spans="1:19" ht="13.7" customHeight="1" x14ac:dyDescent="0.4">
      <c r="A173" s="53"/>
      <c r="B173" s="16" t="s">
        <v>8</v>
      </c>
      <c r="C173" s="28">
        <v>916206</v>
      </c>
      <c r="D173" s="28">
        <v>902533</v>
      </c>
      <c r="E173" s="28">
        <v>1179054</v>
      </c>
      <c r="F173" s="28">
        <v>1342430</v>
      </c>
      <c r="G173" s="28">
        <v>1364155</v>
      </c>
      <c r="H173" s="28">
        <v>1452995</v>
      </c>
      <c r="I173" s="28">
        <v>1626632</v>
      </c>
      <c r="J173" s="28">
        <v>1687155</v>
      </c>
      <c r="K173" s="28">
        <v>1575071</v>
      </c>
      <c r="L173" s="28" t="s">
        <v>54</v>
      </c>
      <c r="M173" s="28" t="s">
        <v>54</v>
      </c>
      <c r="N173" s="28" t="s">
        <v>54</v>
      </c>
      <c r="O173" s="23">
        <f>SUM(C173:N173)</f>
        <v>12046231</v>
      </c>
      <c r="P173" s="28" t="s">
        <v>54</v>
      </c>
      <c r="Q173" s="28" t="s">
        <v>54</v>
      </c>
      <c r="R173" s="28" t="s">
        <v>54</v>
      </c>
      <c r="S173" s="17">
        <f t="shared" si="226"/>
        <v>9048438</v>
      </c>
    </row>
    <row r="174" spans="1:19" ht="13.7" customHeight="1" x14ac:dyDescent="0.4">
      <c r="A174" s="53"/>
      <c r="B174" s="18" t="s">
        <v>9</v>
      </c>
      <c r="C174" s="21">
        <f>SUM(C172:C173)</f>
        <v>5274601</v>
      </c>
      <c r="D174" s="21">
        <f>SUM(D172:D173)</f>
        <v>5422579</v>
      </c>
      <c r="E174" s="21">
        <f>SUM(E172:E173)</f>
        <v>6575114</v>
      </c>
      <c r="F174" s="19">
        <f>SUM(F172,F173)</f>
        <v>5990770</v>
      </c>
      <c r="G174" s="19">
        <f t="shared" ref="G174:N174" si="230">SUM(G172,G173)</f>
        <v>6627411</v>
      </c>
      <c r="H174" s="19">
        <f t="shared" si="230"/>
        <v>6471734</v>
      </c>
      <c r="I174" s="19">
        <f t="shared" si="230"/>
        <v>6656439</v>
      </c>
      <c r="J174" s="19">
        <f t="shared" si="230"/>
        <v>7400869</v>
      </c>
      <c r="K174" s="19">
        <f t="shared" si="230"/>
        <v>6701752</v>
      </c>
      <c r="L174" s="19">
        <f t="shared" si="230"/>
        <v>0</v>
      </c>
      <c r="M174" s="19">
        <f t="shared" si="230"/>
        <v>0</v>
      </c>
      <c r="N174" s="19">
        <f t="shared" si="230"/>
        <v>0</v>
      </c>
      <c r="O174" s="21">
        <f>SUM(O172:O173)</f>
        <v>57121269</v>
      </c>
      <c r="P174" s="19">
        <f t="shared" ref="P174:R174" si="231">SUM(P172,P173)</f>
        <v>0</v>
      </c>
      <c r="Q174" s="19">
        <f t="shared" si="231"/>
        <v>0</v>
      </c>
      <c r="R174" s="19">
        <f t="shared" si="231"/>
        <v>0</v>
      </c>
      <c r="S174" s="20">
        <f t="shared" si="226"/>
        <v>39848975</v>
      </c>
    </row>
    <row r="175" spans="1:19" ht="13.7" customHeight="1" x14ac:dyDescent="0.4">
      <c r="A175" s="53"/>
      <c r="B175" s="13" t="s">
        <v>10</v>
      </c>
      <c r="C175" s="26">
        <v>35510713</v>
      </c>
      <c r="D175" s="26">
        <v>35302784</v>
      </c>
      <c r="E175" s="26">
        <v>42203432</v>
      </c>
      <c r="F175" s="26">
        <v>38445150</v>
      </c>
      <c r="G175" s="26">
        <v>35100061</v>
      </c>
      <c r="H175" s="26">
        <v>37275069</v>
      </c>
      <c r="I175" s="26">
        <v>42238813</v>
      </c>
      <c r="J175" s="26">
        <v>39242446</v>
      </c>
      <c r="K175" s="26">
        <v>38225130</v>
      </c>
      <c r="L175" s="26" t="s">
        <v>54</v>
      </c>
      <c r="M175" s="26" t="s">
        <v>54</v>
      </c>
      <c r="N175" s="26" t="s">
        <v>54</v>
      </c>
      <c r="O175" s="26">
        <f>SUM(C175:N175)</f>
        <v>343543598</v>
      </c>
      <c r="P175" s="26" t="s">
        <v>54</v>
      </c>
      <c r="Q175" s="26" t="s">
        <v>54</v>
      </c>
      <c r="R175" s="26" t="s">
        <v>54</v>
      </c>
      <c r="S175" s="22">
        <f t="shared" si="226"/>
        <v>230526669</v>
      </c>
    </row>
    <row r="176" spans="1:19" ht="13.7" customHeight="1" x14ac:dyDescent="0.4">
      <c r="A176" s="53"/>
      <c r="B176" s="16" t="s">
        <v>8</v>
      </c>
      <c r="C176" s="28">
        <v>34382881</v>
      </c>
      <c r="D176" s="28">
        <v>33820851</v>
      </c>
      <c r="E176" s="28">
        <v>41694447</v>
      </c>
      <c r="F176" s="28">
        <v>43973397</v>
      </c>
      <c r="G176" s="28">
        <v>45734683</v>
      </c>
      <c r="H176" s="28">
        <v>50392661</v>
      </c>
      <c r="I176" s="28">
        <v>50590282</v>
      </c>
      <c r="J176" s="28">
        <v>48286218</v>
      </c>
      <c r="K176" s="28">
        <v>51527780</v>
      </c>
      <c r="L176" s="28" t="s">
        <v>54</v>
      </c>
      <c r="M176" s="28" t="s">
        <v>54</v>
      </c>
      <c r="N176" s="28" t="s">
        <v>54</v>
      </c>
      <c r="O176" s="23">
        <f>SUM(C176:N176)</f>
        <v>400403200</v>
      </c>
      <c r="P176" s="28" t="s">
        <v>54</v>
      </c>
      <c r="Q176" s="28" t="s">
        <v>54</v>
      </c>
      <c r="R176" s="28" t="s">
        <v>54</v>
      </c>
      <c r="S176" s="17">
        <f t="shared" si="226"/>
        <v>290505021</v>
      </c>
    </row>
    <row r="177" spans="1:19" ht="13.7" customHeight="1" thickBot="1" x14ac:dyDescent="0.45">
      <c r="A177" s="54"/>
      <c r="B177" s="18" t="s">
        <v>9</v>
      </c>
      <c r="C177" s="21">
        <f>SUM(C175:C176)</f>
        <v>69893594</v>
      </c>
      <c r="D177" s="21">
        <f>SUM(D175:D176)</f>
        <v>69123635</v>
      </c>
      <c r="E177" s="21">
        <f>SUM(E175:E176)</f>
        <v>83897879</v>
      </c>
      <c r="F177" s="21">
        <f>SUM(F175,F176)</f>
        <v>82418547</v>
      </c>
      <c r="G177" s="21">
        <f t="shared" ref="G177:M177" si="232">SUM(G175,G176)</f>
        <v>80834744</v>
      </c>
      <c r="H177" s="21">
        <f t="shared" si="232"/>
        <v>87667730</v>
      </c>
      <c r="I177" s="21">
        <f t="shared" si="232"/>
        <v>92829095</v>
      </c>
      <c r="J177" s="21">
        <f t="shared" si="232"/>
        <v>87528664</v>
      </c>
      <c r="K177" s="21">
        <f t="shared" si="232"/>
        <v>89752910</v>
      </c>
      <c r="L177" s="21">
        <f t="shared" si="232"/>
        <v>0</v>
      </c>
      <c r="M177" s="21">
        <f t="shared" si="232"/>
        <v>0</v>
      </c>
      <c r="N177" s="21">
        <f>SUM(N175:N176)</f>
        <v>0</v>
      </c>
      <c r="O177" s="21">
        <f>SUM(O175:O176)</f>
        <v>743946798</v>
      </c>
      <c r="P177" s="21">
        <f t="shared" ref="P177:R177" si="233">SUM(P175,P176)</f>
        <v>0</v>
      </c>
      <c r="Q177" s="21">
        <f t="shared" si="233"/>
        <v>0</v>
      </c>
      <c r="R177" s="21">
        <f t="shared" si="233"/>
        <v>0</v>
      </c>
      <c r="S177" s="20">
        <f t="shared" si="226"/>
        <v>521031690</v>
      </c>
    </row>
    <row r="178" spans="1:19" ht="13.7" customHeight="1" x14ac:dyDescent="0.4">
      <c r="A178" s="35" t="s">
        <v>56</v>
      </c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</row>
    <row r="179" spans="1:19" ht="13.7" customHeight="1" x14ac:dyDescent="0.4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</row>
    <row r="180" spans="1:19" ht="13.7" customHeight="1" thickBot="1" x14ac:dyDescent="0.45">
      <c r="A180" s="47" t="s">
        <v>0</v>
      </c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</row>
    <row r="181" spans="1:19" ht="13.7" customHeight="1" thickBot="1" x14ac:dyDescent="0.45">
      <c r="A181" s="55" t="s">
        <v>1</v>
      </c>
      <c r="B181" s="55" t="s">
        <v>2</v>
      </c>
      <c r="C181" s="5" t="s">
        <v>55</v>
      </c>
      <c r="D181" s="6"/>
      <c r="E181" s="6"/>
      <c r="F181" s="5" t="s">
        <v>3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7"/>
      <c r="S181" s="55" t="s">
        <v>4</v>
      </c>
    </row>
    <row r="182" spans="1:19" ht="13.7" customHeight="1" thickBot="1" x14ac:dyDescent="0.45">
      <c r="A182" s="46"/>
      <c r="B182" s="46"/>
      <c r="C182" s="10">
        <v>1</v>
      </c>
      <c r="D182" s="10">
        <v>2</v>
      </c>
      <c r="E182" s="10">
        <v>3</v>
      </c>
      <c r="F182" s="10">
        <v>4</v>
      </c>
      <c r="G182" s="10">
        <v>5</v>
      </c>
      <c r="H182" s="10">
        <v>6</v>
      </c>
      <c r="I182" s="10">
        <v>7</v>
      </c>
      <c r="J182" s="10">
        <v>8</v>
      </c>
      <c r="K182" s="10">
        <v>9</v>
      </c>
      <c r="L182" s="10">
        <v>10</v>
      </c>
      <c r="M182" s="10">
        <v>11</v>
      </c>
      <c r="N182" s="10">
        <v>12</v>
      </c>
      <c r="O182" s="10" t="s">
        <v>5</v>
      </c>
      <c r="P182" s="10">
        <v>1</v>
      </c>
      <c r="Q182" s="10">
        <v>2</v>
      </c>
      <c r="R182" s="10">
        <v>3</v>
      </c>
      <c r="S182" s="46"/>
    </row>
    <row r="183" spans="1:19" ht="13.7" customHeight="1" x14ac:dyDescent="0.4">
      <c r="A183" s="36" t="s">
        <v>37</v>
      </c>
      <c r="B183" s="13" t="s">
        <v>7</v>
      </c>
      <c r="C183" s="26">
        <v>49858</v>
      </c>
      <c r="D183" s="26">
        <v>63867</v>
      </c>
      <c r="E183" s="26">
        <v>86163</v>
      </c>
      <c r="F183" s="26">
        <v>81085</v>
      </c>
      <c r="G183" s="26">
        <v>96339</v>
      </c>
      <c r="H183" s="26">
        <v>83534</v>
      </c>
      <c r="I183" s="26">
        <v>86784</v>
      </c>
      <c r="J183" s="26">
        <v>99116</v>
      </c>
      <c r="K183" s="26">
        <v>93537</v>
      </c>
      <c r="L183" s="26" t="s">
        <v>54</v>
      </c>
      <c r="M183" s="26" t="s">
        <v>54</v>
      </c>
      <c r="N183" s="26" t="s">
        <v>54</v>
      </c>
      <c r="O183" s="26">
        <f t="shared" ref="O183:O184" si="234">SUM(C183:N183)</f>
        <v>740283</v>
      </c>
      <c r="P183" s="26" t="s">
        <v>54</v>
      </c>
      <c r="Q183" s="26" t="s">
        <v>54</v>
      </c>
      <c r="R183" s="26" t="s">
        <v>54</v>
      </c>
      <c r="S183" s="22">
        <f t="shared" ref="S183:S236" si="235">SUM(F183:N183,P183:R183)</f>
        <v>540395</v>
      </c>
    </row>
    <row r="184" spans="1:19" ht="13.7" customHeight="1" x14ac:dyDescent="0.4">
      <c r="A184" s="37"/>
      <c r="B184" s="16" t="s">
        <v>8</v>
      </c>
      <c r="C184" s="28">
        <v>1495</v>
      </c>
      <c r="D184" s="28">
        <v>2651</v>
      </c>
      <c r="E184" s="28">
        <v>2356</v>
      </c>
      <c r="F184" s="28">
        <v>0</v>
      </c>
      <c r="G184" s="28">
        <v>1774</v>
      </c>
      <c r="H184" s="28">
        <v>2521</v>
      </c>
      <c r="I184" s="28">
        <v>2603</v>
      </c>
      <c r="J184" s="28">
        <v>2921</v>
      </c>
      <c r="K184" s="28">
        <v>4304</v>
      </c>
      <c r="L184" s="28" t="s">
        <v>54</v>
      </c>
      <c r="M184" s="28" t="s">
        <v>54</v>
      </c>
      <c r="N184" s="28" t="s">
        <v>54</v>
      </c>
      <c r="O184" s="23">
        <f t="shared" si="234"/>
        <v>20625</v>
      </c>
      <c r="P184" s="28" t="s">
        <v>54</v>
      </c>
      <c r="Q184" s="28" t="s">
        <v>54</v>
      </c>
      <c r="R184" s="28" t="s">
        <v>54</v>
      </c>
      <c r="S184" s="17">
        <f t="shared" si="235"/>
        <v>14123</v>
      </c>
    </row>
    <row r="185" spans="1:19" ht="13.7" customHeight="1" x14ac:dyDescent="0.4">
      <c r="A185" s="37"/>
      <c r="B185" s="18" t="s">
        <v>9</v>
      </c>
      <c r="C185" s="21">
        <f t="shared" ref="C185:E185" si="236">SUM(C183:C184)</f>
        <v>51353</v>
      </c>
      <c r="D185" s="21">
        <f t="shared" si="236"/>
        <v>66518</v>
      </c>
      <c r="E185" s="21">
        <f t="shared" si="236"/>
        <v>88519</v>
      </c>
      <c r="F185" s="19">
        <f t="shared" ref="F185:N185" si="237">SUM(F183,F184)</f>
        <v>81085</v>
      </c>
      <c r="G185" s="19">
        <f t="shared" si="237"/>
        <v>98113</v>
      </c>
      <c r="H185" s="19">
        <f t="shared" si="237"/>
        <v>86055</v>
      </c>
      <c r="I185" s="19">
        <f t="shared" si="237"/>
        <v>89387</v>
      </c>
      <c r="J185" s="19">
        <f t="shared" si="237"/>
        <v>102037</v>
      </c>
      <c r="K185" s="19">
        <f t="shared" si="237"/>
        <v>97841</v>
      </c>
      <c r="L185" s="19">
        <f t="shared" si="237"/>
        <v>0</v>
      </c>
      <c r="M185" s="19">
        <f t="shared" si="237"/>
        <v>0</v>
      </c>
      <c r="N185" s="19">
        <f t="shared" si="237"/>
        <v>0</v>
      </c>
      <c r="O185" s="21">
        <f t="shared" ref="O185" si="238">SUM(O183:O184)</f>
        <v>760908</v>
      </c>
      <c r="P185" s="19">
        <f t="shared" ref="P185:R185" si="239">SUM(P183,P184)</f>
        <v>0</v>
      </c>
      <c r="Q185" s="19">
        <f t="shared" si="239"/>
        <v>0</v>
      </c>
      <c r="R185" s="19">
        <f t="shared" si="239"/>
        <v>0</v>
      </c>
      <c r="S185" s="20">
        <f t="shared" si="235"/>
        <v>554518</v>
      </c>
    </row>
    <row r="186" spans="1:19" ht="13.7" customHeight="1" x14ac:dyDescent="0.4">
      <c r="A186" s="37"/>
      <c r="B186" s="13" t="s">
        <v>10</v>
      </c>
      <c r="C186" s="26">
        <v>3945</v>
      </c>
      <c r="D186" s="26">
        <v>6926</v>
      </c>
      <c r="E186" s="26">
        <v>9615</v>
      </c>
      <c r="F186" s="26">
        <v>6284</v>
      </c>
      <c r="G186" s="26">
        <v>2669</v>
      </c>
      <c r="H186" s="26">
        <v>3018</v>
      </c>
      <c r="I186" s="26">
        <v>2435</v>
      </c>
      <c r="J186" s="26">
        <v>4722</v>
      </c>
      <c r="K186" s="26">
        <v>4653</v>
      </c>
      <c r="L186" s="26" t="s">
        <v>54</v>
      </c>
      <c r="M186" s="26" t="s">
        <v>54</v>
      </c>
      <c r="N186" s="26" t="s">
        <v>54</v>
      </c>
      <c r="O186" s="26">
        <f t="shared" ref="O186:O187" si="240">SUM(C186:N186)</f>
        <v>44267</v>
      </c>
      <c r="P186" s="26" t="s">
        <v>54</v>
      </c>
      <c r="Q186" s="26" t="s">
        <v>54</v>
      </c>
      <c r="R186" s="26" t="s">
        <v>54</v>
      </c>
      <c r="S186" s="22">
        <f t="shared" si="235"/>
        <v>23781</v>
      </c>
    </row>
    <row r="187" spans="1:19" ht="13.7" customHeight="1" x14ac:dyDescent="0.4">
      <c r="A187" s="37"/>
      <c r="B187" s="16" t="s">
        <v>8</v>
      </c>
      <c r="C187" s="28">
        <v>0</v>
      </c>
      <c r="D187" s="28">
        <v>0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271</v>
      </c>
      <c r="K187" s="28">
        <v>332</v>
      </c>
      <c r="L187" s="28" t="s">
        <v>54</v>
      </c>
      <c r="M187" s="28" t="s">
        <v>54</v>
      </c>
      <c r="N187" s="28" t="s">
        <v>54</v>
      </c>
      <c r="O187" s="23">
        <f t="shared" si="240"/>
        <v>603</v>
      </c>
      <c r="P187" s="28" t="s">
        <v>54</v>
      </c>
      <c r="Q187" s="28" t="s">
        <v>54</v>
      </c>
      <c r="R187" s="28" t="s">
        <v>54</v>
      </c>
      <c r="S187" s="17">
        <f t="shared" si="235"/>
        <v>603</v>
      </c>
    </row>
    <row r="188" spans="1:19" ht="13.7" customHeight="1" x14ac:dyDescent="0.4">
      <c r="A188" s="38"/>
      <c r="B188" s="18" t="s">
        <v>9</v>
      </c>
      <c r="C188" s="21">
        <f t="shared" ref="C188:E188" si="241">SUM(C186:C187)</f>
        <v>3945</v>
      </c>
      <c r="D188" s="21">
        <f t="shared" si="241"/>
        <v>6926</v>
      </c>
      <c r="E188" s="21">
        <f t="shared" si="241"/>
        <v>9615</v>
      </c>
      <c r="F188" s="21">
        <f t="shared" ref="F188:M188" si="242">SUM(F186,F187)</f>
        <v>6284</v>
      </c>
      <c r="G188" s="21">
        <f t="shared" si="242"/>
        <v>2669</v>
      </c>
      <c r="H188" s="21">
        <f t="shared" si="242"/>
        <v>3018</v>
      </c>
      <c r="I188" s="21">
        <f t="shared" si="242"/>
        <v>2435</v>
      </c>
      <c r="J188" s="21">
        <f t="shared" si="242"/>
        <v>4993</v>
      </c>
      <c r="K188" s="21">
        <f t="shared" si="242"/>
        <v>4985</v>
      </c>
      <c r="L188" s="21">
        <f t="shared" si="242"/>
        <v>0</v>
      </c>
      <c r="M188" s="21">
        <f t="shared" si="242"/>
        <v>0</v>
      </c>
      <c r="N188" s="21">
        <f t="shared" ref="N188:O188" si="243">SUM(N186:N187)</f>
        <v>0</v>
      </c>
      <c r="O188" s="21">
        <f t="shared" si="243"/>
        <v>44870</v>
      </c>
      <c r="P188" s="21">
        <f t="shared" ref="P188:R188" si="244">SUM(P186,P187)</f>
        <v>0</v>
      </c>
      <c r="Q188" s="21">
        <f t="shared" si="244"/>
        <v>0</v>
      </c>
      <c r="R188" s="21">
        <f t="shared" si="244"/>
        <v>0</v>
      </c>
      <c r="S188" s="20">
        <f t="shared" si="235"/>
        <v>24384</v>
      </c>
    </row>
    <row r="189" spans="1:19" ht="13.7" customHeight="1" x14ac:dyDescent="0.4">
      <c r="A189" s="39" t="s">
        <v>38</v>
      </c>
      <c r="B189" s="13" t="s">
        <v>7</v>
      </c>
      <c r="C189" s="26">
        <v>2043</v>
      </c>
      <c r="D189" s="26">
        <v>2046</v>
      </c>
      <c r="E189" s="26">
        <v>1830</v>
      </c>
      <c r="F189" s="26">
        <v>1783</v>
      </c>
      <c r="G189" s="26">
        <v>1996</v>
      </c>
      <c r="H189" s="26">
        <v>1339</v>
      </c>
      <c r="I189" s="26">
        <v>2285</v>
      </c>
      <c r="J189" s="26">
        <v>2914</v>
      </c>
      <c r="K189" s="26">
        <v>1989</v>
      </c>
      <c r="L189" s="26" t="s">
        <v>54</v>
      </c>
      <c r="M189" s="26" t="s">
        <v>54</v>
      </c>
      <c r="N189" s="26" t="s">
        <v>54</v>
      </c>
      <c r="O189" s="26">
        <f t="shared" ref="O189:O190" si="245">SUM(C189:N189)</f>
        <v>18225</v>
      </c>
      <c r="P189" s="26" t="s">
        <v>54</v>
      </c>
      <c r="Q189" s="26" t="s">
        <v>54</v>
      </c>
      <c r="R189" s="26" t="s">
        <v>54</v>
      </c>
      <c r="S189" s="22">
        <f t="shared" si="235"/>
        <v>12306</v>
      </c>
    </row>
    <row r="190" spans="1:19" ht="13.7" customHeight="1" x14ac:dyDescent="0.4">
      <c r="A190" s="40"/>
      <c r="B190" s="16" t="s">
        <v>8</v>
      </c>
      <c r="C190" s="28">
        <v>0</v>
      </c>
      <c r="D190" s="28">
        <v>0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 t="s">
        <v>54</v>
      </c>
      <c r="M190" s="28" t="s">
        <v>54</v>
      </c>
      <c r="N190" s="28" t="s">
        <v>54</v>
      </c>
      <c r="O190" s="23">
        <f t="shared" si="245"/>
        <v>0</v>
      </c>
      <c r="P190" s="28" t="s">
        <v>54</v>
      </c>
      <c r="Q190" s="28" t="s">
        <v>54</v>
      </c>
      <c r="R190" s="28" t="s">
        <v>54</v>
      </c>
      <c r="S190" s="17">
        <f t="shared" si="235"/>
        <v>0</v>
      </c>
    </row>
    <row r="191" spans="1:19" ht="13.7" customHeight="1" x14ac:dyDescent="0.4">
      <c r="A191" s="40"/>
      <c r="B191" s="18" t="s">
        <v>9</v>
      </c>
      <c r="C191" s="21">
        <f t="shared" ref="C191:E191" si="246">SUM(C189:C190)</f>
        <v>2043</v>
      </c>
      <c r="D191" s="21">
        <f t="shared" si="246"/>
        <v>2046</v>
      </c>
      <c r="E191" s="21">
        <f t="shared" si="246"/>
        <v>1830</v>
      </c>
      <c r="F191" s="19">
        <f t="shared" ref="F191:N191" si="247">SUM(F189,F190)</f>
        <v>1783</v>
      </c>
      <c r="G191" s="19">
        <f t="shared" si="247"/>
        <v>1996</v>
      </c>
      <c r="H191" s="19">
        <f t="shared" si="247"/>
        <v>1339</v>
      </c>
      <c r="I191" s="19">
        <f t="shared" si="247"/>
        <v>2285</v>
      </c>
      <c r="J191" s="19">
        <f t="shared" si="247"/>
        <v>2914</v>
      </c>
      <c r="K191" s="19">
        <f t="shared" si="247"/>
        <v>1989</v>
      </c>
      <c r="L191" s="19">
        <f t="shared" si="247"/>
        <v>0</v>
      </c>
      <c r="M191" s="19">
        <f t="shared" si="247"/>
        <v>0</v>
      </c>
      <c r="N191" s="19">
        <f t="shared" si="247"/>
        <v>0</v>
      </c>
      <c r="O191" s="21">
        <f t="shared" ref="O191" si="248">SUM(O189:O190)</f>
        <v>18225</v>
      </c>
      <c r="P191" s="19">
        <f t="shared" ref="P191:R191" si="249">SUM(P189,P190)</f>
        <v>0</v>
      </c>
      <c r="Q191" s="19">
        <f t="shared" si="249"/>
        <v>0</v>
      </c>
      <c r="R191" s="19">
        <f t="shared" si="249"/>
        <v>0</v>
      </c>
      <c r="S191" s="20">
        <f t="shared" si="235"/>
        <v>12306</v>
      </c>
    </row>
    <row r="192" spans="1:19" ht="13.7" customHeight="1" x14ac:dyDescent="0.4">
      <c r="A192" s="40"/>
      <c r="B192" s="13" t="s">
        <v>10</v>
      </c>
      <c r="C192" s="26">
        <v>946</v>
      </c>
      <c r="D192" s="26">
        <v>931</v>
      </c>
      <c r="E192" s="26">
        <v>1015</v>
      </c>
      <c r="F192" s="26">
        <v>981</v>
      </c>
      <c r="G192" s="26">
        <v>956</v>
      </c>
      <c r="H192" s="26">
        <v>897</v>
      </c>
      <c r="I192" s="26">
        <v>1024</v>
      </c>
      <c r="J192" s="26">
        <v>978</v>
      </c>
      <c r="K192" s="26">
        <v>944</v>
      </c>
      <c r="L192" s="26" t="s">
        <v>54</v>
      </c>
      <c r="M192" s="26" t="s">
        <v>54</v>
      </c>
      <c r="N192" s="26" t="s">
        <v>54</v>
      </c>
      <c r="O192" s="26">
        <f t="shared" ref="O192:O193" si="250">SUM(C192:N192)</f>
        <v>8672</v>
      </c>
      <c r="P192" s="26" t="s">
        <v>54</v>
      </c>
      <c r="Q192" s="26" t="s">
        <v>54</v>
      </c>
      <c r="R192" s="26" t="s">
        <v>54</v>
      </c>
      <c r="S192" s="22">
        <f t="shared" si="235"/>
        <v>5780</v>
      </c>
    </row>
    <row r="193" spans="1:19" ht="13.7" customHeight="1" x14ac:dyDescent="0.4">
      <c r="A193" s="40"/>
      <c r="B193" s="16" t="s">
        <v>8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 t="s">
        <v>54</v>
      </c>
      <c r="M193" s="28" t="s">
        <v>54</v>
      </c>
      <c r="N193" s="28" t="s">
        <v>54</v>
      </c>
      <c r="O193" s="23">
        <f t="shared" si="250"/>
        <v>0</v>
      </c>
      <c r="P193" s="28" t="s">
        <v>54</v>
      </c>
      <c r="Q193" s="28" t="s">
        <v>54</v>
      </c>
      <c r="R193" s="28" t="s">
        <v>54</v>
      </c>
      <c r="S193" s="17">
        <f t="shared" si="235"/>
        <v>0</v>
      </c>
    </row>
    <row r="194" spans="1:19" ht="13.7" customHeight="1" x14ac:dyDescent="0.4">
      <c r="A194" s="41"/>
      <c r="B194" s="18" t="s">
        <v>9</v>
      </c>
      <c r="C194" s="21">
        <f t="shared" ref="C194:E194" si="251">SUM(C192:C193)</f>
        <v>946</v>
      </c>
      <c r="D194" s="21">
        <f t="shared" si="251"/>
        <v>931</v>
      </c>
      <c r="E194" s="21">
        <f t="shared" si="251"/>
        <v>1015</v>
      </c>
      <c r="F194" s="21">
        <f t="shared" ref="F194:M194" si="252">SUM(F192,F193)</f>
        <v>981</v>
      </c>
      <c r="G194" s="21">
        <f t="shared" si="252"/>
        <v>956</v>
      </c>
      <c r="H194" s="21">
        <f t="shared" si="252"/>
        <v>897</v>
      </c>
      <c r="I194" s="21">
        <f t="shared" si="252"/>
        <v>1024</v>
      </c>
      <c r="J194" s="21">
        <f t="shared" si="252"/>
        <v>978</v>
      </c>
      <c r="K194" s="21">
        <f t="shared" si="252"/>
        <v>944</v>
      </c>
      <c r="L194" s="21">
        <f t="shared" si="252"/>
        <v>0</v>
      </c>
      <c r="M194" s="21">
        <f t="shared" si="252"/>
        <v>0</v>
      </c>
      <c r="N194" s="21">
        <f t="shared" ref="N194:O194" si="253">SUM(N192:N193)</f>
        <v>0</v>
      </c>
      <c r="O194" s="21">
        <f t="shared" si="253"/>
        <v>8672</v>
      </c>
      <c r="P194" s="21">
        <f t="shared" ref="P194:R194" si="254">SUM(P192,P193)</f>
        <v>0</v>
      </c>
      <c r="Q194" s="21">
        <f t="shared" si="254"/>
        <v>0</v>
      </c>
      <c r="R194" s="21">
        <f t="shared" si="254"/>
        <v>0</v>
      </c>
      <c r="S194" s="20">
        <f t="shared" si="235"/>
        <v>5780</v>
      </c>
    </row>
    <row r="195" spans="1:19" ht="13.7" customHeight="1" x14ac:dyDescent="0.4">
      <c r="A195" s="39" t="s">
        <v>39</v>
      </c>
      <c r="B195" s="13" t="s">
        <v>7</v>
      </c>
      <c r="C195" s="26">
        <v>2161</v>
      </c>
      <c r="D195" s="26">
        <v>2012</v>
      </c>
      <c r="E195" s="26">
        <v>2460</v>
      </c>
      <c r="F195" s="26">
        <v>2332</v>
      </c>
      <c r="G195" s="26">
        <v>2495</v>
      </c>
      <c r="H195" s="26">
        <v>2185</v>
      </c>
      <c r="I195" s="26">
        <v>2913</v>
      </c>
      <c r="J195" s="26">
        <v>2878</v>
      </c>
      <c r="K195" s="26">
        <v>2641</v>
      </c>
      <c r="L195" s="26" t="s">
        <v>54</v>
      </c>
      <c r="M195" s="26" t="s">
        <v>54</v>
      </c>
      <c r="N195" s="26" t="s">
        <v>54</v>
      </c>
      <c r="O195" s="26">
        <f t="shared" ref="O195:O196" si="255">SUM(C195:N195)</f>
        <v>22077</v>
      </c>
      <c r="P195" s="26" t="s">
        <v>54</v>
      </c>
      <c r="Q195" s="26" t="s">
        <v>54</v>
      </c>
      <c r="R195" s="26" t="s">
        <v>54</v>
      </c>
      <c r="S195" s="22">
        <f t="shared" si="235"/>
        <v>15444</v>
      </c>
    </row>
    <row r="196" spans="1:19" ht="13.7" customHeight="1" x14ac:dyDescent="0.4">
      <c r="A196" s="40"/>
      <c r="B196" s="16" t="s">
        <v>8</v>
      </c>
      <c r="C196" s="28">
        <v>0</v>
      </c>
      <c r="D196" s="28">
        <v>0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 t="s">
        <v>54</v>
      </c>
      <c r="M196" s="28" t="s">
        <v>54</v>
      </c>
      <c r="N196" s="28" t="s">
        <v>54</v>
      </c>
      <c r="O196" s="23">
        <f t="shared" si="255"/>
        <v>0</v>
      </c>
      <c r="P196" s="28" t="s">
        <v>54</v>
      </c>
      <c r="Q196" s="28" t="s">
        <v>54</v>
      </c>
      <c r="R196" s="28" t="s">
        <v>54</v>
      </c>
      <c r="S196" s="17">
        <f t="shared" si="235"/>
        <v>0</v>
      </c>
    </row>
    <row r="197" spans="1:19" ht="13.7" customHeight="1" x14ac:dyDescent="0.4">
      <c r="A197" s="40"/>
      <c r="B197" s="18" t="s">
        <v>9</v>
      </c>
      <c r="C197" s="21">
        <f t="shared" ref="C197:E197" si="256">SUM(C195:C196)</f>
        <v>2161</v>
      </c>
      <c r="D197" s="21">
        <f t="shared" si="256"/>
        <v>2012</v>
      </c>
      <c r="E197" s="21">
        <f t="shared" si="256"/>
        <v>2460</v>
      </c>
      <c r="F197" s="19">
        <f t="shared" ref="F197:N197" si="257">SUM(F195,F196)</f>
        <v>2332</v>
      </c>
      <c r="G197" s="19">
        <f t="shared" si="257"/>
        <v>2495</v>
      </c>
      <c r="H197" s="19">
        <f t="shared" si="257"/>
        <v>2185</v>
      </c>
      <c r="I197" s="19">
        <f t="shared" si="257"/>
        <v>2913</v>
      </c>
      <c r="J197" s="19">
        <f t="shared" si="257"/>
        <v>2878</v>
      </c>
      <c r="K197" s="19">
        <f t="shared" si="257"/>
        <v>2641</v>
      </c>
      <c r="L197" s="19">
        <f t="shared" si="257"/>
        <v>0</v>
      </c>
      <c r="M197" s="19">
        <f t="shared" si="257"/>
        <v>0</v>
      </c>
      <c r="N197" s="19">
        <f t="shared" si="257"/>
        <v>0</v>
      </c>
      <c r="O197" s="21">
        <f t="shared" ref="O197" si="258">SUM(O195:O196)</f>
        <v>22077</v>
      </c>
      <c r="P197" s="19">
        <f t="shared" ref="P197:R197" si="259">SUM(P195,P196)</f>
        <v>0</v>
      </c>
      <c r="Q197" s="19">
        <f t="shared" si="259"/>
        <v>0</v>
      </c>
      <c r="R197" s="19">
        <f t="shared" si="259"/>
        <v>0</v>
      </c>
      <c r="S197" s="20">
        <f t="shared" si="235"/>
        <v>15444</v>
      </c>
    </row>
    <row r="198" spans="1:19" ht="13.7" customHeight="1" x14ac:dyDescent="0.4">
      <c r="A198" s="40"/>
      <c r="B198" s="13" t="s">
        <v>10</v>
      </c>
      <c r="C198" s="26">
        <v>175</v>
      </c>
      <c r="D198" s="26">
        <v>155</v>
      </c>
      <c r="E198" s="26">
        <v>160</v>
      </c>
      <c r="F198" s="26">
        <v>149</v>
      </c>
      <c r="G198" s="26">
        <v>156</v>
      </c>
      <c r="H198" s="26">
        <v>147</v>
      </c>
      <c r="I198" s="26">
        <v>154</v>
      </c>
      <c r="J198" s="26">
        <v>184</v>
      </c>
      <c r="K198" s="26">
        <v>161</v>
      </c>
      <c r="L198" s="26" t="s">
        <v>54</v>
      </c>
      <c r="M198" s="26" t="s">
        <v>54</v>
      </c>
      <c r="N198" s="26" t="s">
        <v>54</v>
      </c>
      <c r="O198" s="26">
        <f t="shared" ref="O198:O199" si="260">SUM(C198:N198)</f>
        <v>1441</v>
      </c>
      <c r="P198" s="26" t="s">
        <v>54</v>
      </c>
      <c r="Q198" s="26" t="s">
        <v>54</v>
      </c>
      <c r="R198" s="26" t="s">
        <v>54</v>
      </c>
      <c r="S198" s="22">
        <f t="shared" si="235"/>
        <v>951</v>
      </c>
    </row>
    <row r="199" spans="1:19" ht="13.7" customHeight="1" x14ac:dyDescent="0.4">
      <c r="A199" s="40"/>
      <c r="B199" s="16" t="s">
        <v>8</v>
      </c>
      <c r="C199" s="28">
        <v>0</v>
      </c>
      <c r="D199" s="28">
        <v>0</v>
      </c>
      <c r="E199" s="28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8" t="s">
        <v>54</v>
      </c>
      <c r="M199" s="28" t="s">
        <v>54</v>
      </c>
      <c r="N199" s="28" t="s">
        <v>54</v>
      </c>
      <c r="O199" s="23">
        <f t="shared" si="260"/>
        <v>0</v>
      </c>
      <c r="P199" s="28" t="s">
        <v>54</v>
      </c>
      <c r="Q199" s="28" t="s">
        <v>54</v>
      </c>
      <c r="R199" s="28" t="s">
        <v>54</v>
      </c>
      <c r="S199" s="17">
        <f t="shared" si="235"/>
        <v>0</v>
      </c>
    </row>
    <row r="200" spans="1:19" ht="13.7" customHeight="1" x14ac:dyDescent="0.4">
      <c r="A200" s="41"/>
      <c r="B200" s="18" t="s">
        <v>9</v>
      </c>
      <c r="C200" s="21">
        <f t="shared" ref="C200:E200" si="261">SUM(C198:C199)</f>
        <v>175</v>
      </c>
      <c r="D200" s="21">
        <f t="shared" si="261"/>
        <v>155</v>
      </c>
      <c r="E200" s="21">
        <f t="shared" si="261"/>
        <v>160</v>
      </c>
      <c r="F200" s="21">
        <f t="shared" ref="F200:M200" si="262">SUM(F198,F199)</f>
        <v>149</v>
      </c>
      <c r="G200" s="21">
        <f t="shared" si="262"/>
        <v>156</v>
      </c>
      <c r="H200" s="21">
        <f t="shared" si="262"/>
        <v>147</v>
      </c>
      <c r="I200" s="21">
        <f t="shared" si="262"/>
        <v>154</v>
      </c>
      <c r="J200" s="21">
        <f t="shared" si="262"/>
        <v>184</v>
      </c>
      <c r="K200" s="21">
        <f t="shared" si="262"/>
        <v>161</v>
      </c>
      <c r="L200" s="21">
        <f t="shared" si="262"/>
        <v>0</v>
      </c>
      <c r="M200" s="21">
        <f t="shared" si="262"/>
        <v>0</v>
      </c>
      <c r="N200" s="21">
        <f t="shared" ref="N200:O200" si="263">SUM(N198:N199)</f>
        <v>0</v>
      </c>
      <c r="O200" s="21">
        <f t="shared" si="263"/>
        <v>1441</v>
      </c>
      <c r="P200" s="21">
        <f t="shared" ref="P200:R200" si="264">SUM(P198,P199)</f>
        <v>0</v>
      </c>
      <c r="Q200" s="21">
        <f t="shared" si="264"/>
        <v>0</v>
      </c>
      <c r="R200" s="21">
        <f t="shared" si="264"/>
        <v>0</v>
      </c>
      <c r="S200" s="20">
        <f t="shared" si="235"/>
        <v>951</v>
      </c>
    </row>
    <row r="201" spans="1:19" ht="13.7" customHeight="1" x14ac:dyDescent="0.4">
      <c r="A201" s="39" t="s">
        <v>40</v>
      </c>
      <c r="B201" s="13" t="s">
        <v>7</v>
      </c>
      <c r="C201" s="26">
        <v>14783</v>
      </c>
      <c r="D201" s="26">
        <v>15007</v>
      </c>
      <c r="E201" s="26">
        <v>18069</v>
      </c>
      <c r="F201" s="26">
        <v>16283</v>
      </c>
      <c r="G201" s="26">
        <v>18899</v>
      </c>
      <c r="H201" s="26">
        <v>11632</v>
      </c>
      <c r="I201" s="26">
        <v>20016</v>
      </c>
      <c r="J201" s="26">
        <v>23995</v>
      </c>
      <c r="K201" s="26">
        <v>17667</v>
      </c>
      <c r="L201" s="26" t="s">
        <v>54</v>
      </c>
      <c r="M201" s="26" t="s">
        <v>54</v>
      </c>
      <c r="N201" s="26" t="s">
        <v>54</v>
      </c>
      <c r="O201" s="26">
        <f t="shared" ref="O201:O202" si="265">SUM(C201:N201)</f>
        <v>156351</v>
      </c>
      <c r="P201" s="26" t="s">
        <v>54</v>
      </c>
      <c r="Q201" s="26" t="s">
        <v>54</v>
      </c>
      <c r="R201" s="26" t="s">
        <v>54</v>
      </c>
      <c r="S201" s="22">
        <f t="shared" si="235"/>
        <v>108492</v>
      </c>
    </row>
    <row r="202" spans="1:19" ht="13.7" customHeight="1" x14ac:dyDescent="0.4">
      <c r="A202" s="40"/>
      <c r="B202" s="16" t="s">
        <v>8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 t="s">
        <v>54</v>
      </c>
      <c r="M202" s="28" t="s">
        <v>54</v>
      </c>
      <c r="N202" s="28" t="s">
        <v>54</v>
      </c>
      <c r="O202" s="23">
        <f t="shared" si="265"/>
        <v>0</v>
      </c>
      <c r="P202" s="28" t="s">
        <v>54</v>
      </c>
      <c r="Q202" s="28" t="s">
        <v>54</v>
      </c>
      <c r="R202" s="28" t="s">
        <v>54</v>
      </c>
      <c r="S202" s="17">
        <f t="shared" si="235"/>
        <v>0</v>
      </c>
    </row>
    <row r="203" spans="1:19" ht="13.7" customHeight="1" x14ac:dyDescent="0.4">
      <c r="A203" s="40"/>
      <c r="B203" s="18" t="s">
        <v>9</v>
      </c>
      <c r="C203" s="21">
        <f t="shared" ref="C203:E203" si="266">SUM(C201:C202)</f>
        <v>14783</v>
      </c>
      <c r="D203" s="21">
        <f t="shared" si="266"/>
        <v>15007</v>
      </c>
      <c r="E203" s="21">
        <f t="shared" si="266"/>
        <v>18069</v>
      </c>
      <c r="F203" s="19">
        <f t="shared" ref="F203:N203" si="267">SUM(F201,F202)</f>
        <v>16283</v>
      </c>
      <c r="G203" s="19">
        <f t="shared" si="267"/>
        <v>18899</v>
      </c>
      <c r="H203" s="19">
        <f t="shared" si="267"/>
        <v>11632</v>
      </c>
      <c r="I203" s="19">
        <f t="shared" si="267"/>
        <v>20016</v>
      </c>
      <c r="J203" s="19">
        <f t="shared" si="267"/>
        <v>23995</v>
      </c>
      <c r="K203" s="19">
        <f t="shared" si="267"/>
        <v>17667</v>
      </c>
      <c r="L203" s="19">
        <f t="shared" si="267"/>
        <v>0</v>
      </c>
      <c r="M203" s="19">
        <f t="shared" si="267"/>
        <v>0</v>
      </c>
      <c r="N203" s="19">
        <f t="shared" si="267"/>
        <v>0</v>
      </c>
      <c r="O203" s="21">
        <f t="shared" ref="O203" si="268">SUM(O201:O202)</f>
        <v>156351</v>
      </c>
      <c r="P203" s="19">
        <f t="shared" ref="P203:R203" si="269">SUM(P201,P202)</f>
        <v>0</v>
      </c>
      <c r="Q203" s="19">
        <f t="shared" si="269"/>
        <v>0</v>
      </c>
      <c r="R203" s="19">
        <f t="shared" si="269"/>
        <v>0</v>
      </c>
      <c r="S203" s="20">
        <f t="shared" si="235"/>
        <v>108492</v>
      </c>
    </row>
    <row r="204" spans="1:19" ht="13.7" customHeight="1" x14ac:dyDescent="0.4">
      <c r="A204" s="40"/>
      <c r="B204" s="13" t="s">
        <v>10</v>
      </c>
      <c r="C204" s="26">
        <v>48323</v>
      </c>
      <c r="D204" s="26">
        <v>46601</v>
      </c>
      <c r="E204" s="26">
        <v>52960</v>
      </c>
      <c r="F204" s="26">
        <v>45900</v>
      </c>
      <c r="G204" s="26">
        <v>55540</v>
      </c>
      <c r="H204" s="26">
        <v>54095</v>
      </c>
      <c r="I204" s="26">
        <v>57332</v>
      </c>
      <c r="J204" s="26">
        <v>59214</v>
      </c>
      <c r="K204" s="26">
        <v>44688</v>
      </c>
      <c r="L204" s="26" t="s">
        <v>54</v>
      </c>
      <c r="M204" s="26" t="s">
        <v>54</v>
      </c>
      <c r="N204" s="26" t="s">
        <v>54</v>
      </c>
      <c r="O204" s="26">
        <f t="shared" ref="O204:O205" si="270">SUM(C204:N204)</f>
        <v>464653</v>
      </c>
      <c r="P204" s="26" t="s">
        <v>54</v>
      </c>
      <c r="Q204" s="26" t="s">
        <v>54</v>
      </c>
      <c r="R204" s="26" t="s">
        <v>54</v>
      </c>
      <c r="S204" s="22">
        <f t="shared" si="235"/>
        <v>316769</v>
      </c>
    </row>
    <row r="205" spans="1:19" ht="13.7" customHeight="1" x14ac:dyDescent="0.4">
      <c r="A205" s="40"/>
      <c r="B205" s="16" t="s">
        <v>8</v>
      </c>
      <c r="C205" s="28">
        <v>0</v>
      </c>
      <c r="D205" s="28">
        <v>0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8" t="s">
        <v>54</v>
      </c>
      <c r="M205" s="28" t="s">
        <v>54</v>
      </c>
      <c r="N205" s="28" t="s">
        <v>54</v>
      </c>
      <c r="O205" s="23">
        <f t="shared" si="270"/>
        <v>0</v>
      </c>
      <c r="P205" s="28" t="s">
        <v>54</v>
      </c>
      <c r="Q205" s="28" t="s">
        <v>54</v>
      </c>
      <c r="R205" s="28" t="s">
        <v>54</v>
      </c>
      <c r="S205" s="17">
        <f t="shared" si="235"/>
        <v>0</v>
      </c>
    </row>
    <row r="206" spans="1:19" ht="13.7" customHeight="1" x14ac:dyDescent="0.4">
      <c r="A206" s="41"/>
      <c r="B206" s="18" t="s">
        <v>9</v>
      </c>
      <c r="C206" s="21">
        <f t="shared" ref="C206:E206" si="271">SUM(C204:C205)</f>
        <v>48323</v>
      </c>
      <c r="D206" s="21">
        <f t="shared" si="271"/>
        <v>46601</v>
      </c>
      <c r="E206" s="21">
        <f t="shared" si="271"/>
        <v>52960</v>
      </c>
      <c r="F206" s="21">
        <f t="shared" ref="F206:M206" si="272">SUM(F204,F205)</f>
        <v>45900</v>
      </c>
      <c r="G206" s="21">
        <f t="shared" si="272"/>
        <v>55540</v>
      </c>
      <c r="H206" s="21">
        <f t="shared" si="272"/>
        <v>54095</v>
      </c>
      <c r="I206" s="21">
        <f t="shared" si="272"/>
        <v>57332</v>
      </c>
      <c r="J206" s="21">
        <f t="shared" si="272"/>
        <v>59214</v>
      </c>
      <c r="K206" s="21">
        <f t="shared" si="272"/>
        <v>44688</v>
      </c>
      <c r="L206" s="21">
        <f t="shared" si="272"/>
        <v>0</v>
      </c>
      <c r="M206" s="21">
        <f t="shared" si="272"/>
        <v>0</v>
      </c>
      <c r="N206" s="21">
        <f t="shared" ref="N206:O206" si="273">SUM(N204:N205)</f>
        <v>0</v>
      </c>
      <c r="O206" s="21">
        <f t="shared" si="273"/>
        <v>464653</v>
      </c>
      <c r="P206" s="21">
        <f t="shared" ref="P206:R206" si="274">SUM(P204,P205)</f>
        <v>0</v>
      </c>
      <c r="Q206" s="21">
        <f t="shared" si="274"/>
        <v>0</v>
      </c>
      <c r="R206" s="21">
        <f t="shared" si="274"/>
        <v>0</v>
      </c>
      <c r="S206" s="20">
        <f t="shared" si="235"/>
        <v>316769</v>
      </c>
    </row>
    <row r="207" spans="1:19" ht="13.7" customHeight="1" x14ac:dyDescent="0.4">
      <c r="A207" s="39" t="s">
        <v>41</v>
      </c>
      <c r="B207" s="13" t="s">
        <v>7</v>
      </c>
      <c r="C207" s="26">
        <v>2290</v>
      </c>
      <c r="D207" s="26">
        <v>2090</v>
      </c>
      <c r="E207" s="26">
        <v>2520</v>
      </c>
      <c r="F207" s="26">
        <v>2501</v>
      </c>
      <c r="G207" s="26">
        <v>2905</v>
      </c>
      <c r="H207" s="26">
        <v>2569</v>
      </c>
      <c r="I207" s="26">
        <v>3172</v>
      </c>
      <c r="J207" s="26">
        <v>3558</v>
      </c>
      <c r="K207" s="26">
        <v>3144</v>
      </c>
      <c r="L207" s="26" t="s">
        <v>54</v>
      </c>
      <c r="M207" s="26" t="s">
        <v>54</v>
      </c>
      <c r="N207" s="26" t="s">
        <v>54</v>
      </c>
      <c r="O207" s="26">
        <f t="shared" ref="O207:O208" si="275">SUM(C207:N207)</f>
        <v>24749</v>
      </c>
      <c r="P207" s="26" t="s">
        <v>54</v>
      </c>
      <c r="Q207" s="26" t="s">
        <v>54</v>
      </c>
      <c r="R207" s="26" t="s">
        <v>54</v>
      </c>
      <c r="S207" s="22">
        <f t="shared" si="235"/>
        <v>17849</v>
      </c>
    </row>
    <row r="208" spans="1:19" ht="13.7" customHeight="1" x14ac:dyDescent="0.4">
      <c r="A208" s="40"/>
      <c r="B208" s="16" t="s">
        <v>8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8" t="s">
        <v>54</v>
      </c>
      <c r="M208" s="28" t="s">
        <v>54</v>
      </c>
      <c r="N208" s="28" t="s">
        <v>54</v>
      </c>
      <c r="O208" s="23">
        <f t="shared" si="275"/>
        <v>0</v>
      </c>
      <c r="P208" s="28" t="s">
        <v>54</v>
      </c>
      <c r="Q208" s="28" t="s">
        <v>54</v>
      </c>
      <c r="R208" s="28" t="s">
        <v>54</v>
      </c>
      <c r="S208" s="17">
        <f t="shared" si="235"/>
        <v>0</v>
      </c>
    </row>
    <row r="209" spans="1:19" ht="13.7" customHeight="1" x14ac:dyDescent="0.4">
      <c r="A209" s="40"/>
      <c r="B209" s="18" t="s">
        <v>9</v>
      </c>
      <c r="C209" s="21">
        <f t="shared" ref="C209:E209" si="276">SUM(C207:C208)</f>
        <v>2290</v>
      </c>
      <c r="D209" s="21">
        <f t="shared" si="276"/>
        <v>2090</v>
      </c>
      <c r="E209" s="21">
        <f t="shared" si="276"/>
        <v>2520</v>
      </c>
      <c r="F209" s="19">
        <f t="shared" ref="F209:N209" si="277">SUM(F207,F208)</f>
        <v>2501</v>
      </c>
      <c r="G209" s="19">
        <f t="shared" si="277"/>
        <v>2905</v>
      </c>
      <c r="H209" s="19">
        <f t="shared" si="277"/>
        <v>2569</v>
      </c>
      <c r="I209" s="19">
        <f t="shared" si="277"/>
        <v>3172</v>
      </c>
      <c r="J209" s="19">
        <f t="shared" si="277"/>
        <v>3558</v>
      </c>
      <c r="K209" s="19">
        <f t="shared" si="277"/>
        <v>3144</v>
      </c>
      <c r="L209" s="19">
        <f t="shared" si="277"/>
        <v>0</v>
      </c>
      <c r="M209" s="19">
        <f t="shared" si="277"/>
        <v>0</v>
      </c>
      <c r="N209" s="19">
        <f t="shared" si="277"/>
        <v>0</v>
      </c>
      <c r="O209" s="21">
        <f t="shared" ref="O209" si="278">SUM(O207:O208)</f>
        <v>24749</v>
      </c>
      <c r="P209" s="19">
        <f t="shared" ref="P209:R209" si="279">SUM(P207,P208)</f>
        <v>0</v>
      </c>
      <c r="Q209" s="19">
        <f t="shared" si="279"/>
        <v>0</v>
      </c>
      <c r="R209" s="19">
        <f t="shared" si="279"/>
        <v>0</v>
      </c>
      <c r="S209" s="20">
        <f t="shared" si="235"/>
        <v>17849</v>
      </c>
    </row>
    <row r="210" spans="1:19" ht="13.7" customHeight="1" x14ac:dyDescent="0.4">
      <c r="A210" s="40"/>
      <c r="B210" s="13" t="s">
        <v>10</v>
      </c>
      <c r="C210" s="26">
        <v>1082</v>
      </c>
      <c r="D210" s="26">
        <v>976</v>
      </c>
      <c r="E210" s="26">
        <v>1247</v>
      </c>
      <c r="F210" s="26">
        <v>1133</v>
      </c>
      <c r="G210" s="26">
        <v>1102</v>
      </c>
      <c r="H210" s="26">
        <v>1069</v>
      </c>
      <c r="I210" s="26">
        <v>1088</v>
      </c>
      <c r="J210" s="26">
        <v>1501</v>
      </c>
      <c r="K210" s="26">
        <v>1014</v>
      </c>
      <c r="L210" s="26" t="s">
        <v>54</v>
      </c>
      <c r="M210" s="26" t="s">
        <v>54</v>
      </c>
      <c r="N210" s="26" t="s">
        <v>54</v>
      </c>
      <c r="O210" s="26">
        <f t="shared" ref="O210:O211" si="280">SUM(C210:N210)</f>
        <v>10212</v>
      </c>
      <c r="P210" s="26" t="s">
        <v>54</v>
      </c>
      <c r="Q210" s="26" t="s">
        <v>54</v>
      </c>
      <c r="R210" s="26" t="s">
        <v>54</v>
      </c>
      <c r="S210" s="22">
        <f t="shared" si="235"/>
        <v>6907</v>
      </c>
    </row>
    <row r="211" spans="1:19" ht="13.7" customHeight="1" x14ac:dyDescent="0.4">
      <c r="A211" s="40"/>
      <c r="B211" s="16" t="s">
        <v>8</v>
      </c>
      <c r="C211" s="28">
        <v>0</v>
      </c>
      <c r="D211" s="28">
        <v>0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 t="s">
        <v>54</v>
      </c>
      <c r="M211" s="28" t="s">
        <v>54</v>
      </c>
      <c r="N211" s="28" t="s">
        <v>54</v>
      </c>
      <c r="O211" s="23">
        <f t="shared" si="280"/>
        <v>0</v>
      </c>
      <c r="P211" s="28" t="s">
        <v>54</v>
      </c>
      <c r="Q211" s="28" t="s">
        <v>54</v>
      </c>
      <c r="R211" s="28" t="s">
        <v>54</v>
      </c>
      <c r="S211" s="17">
        <f t="shared" si="235"/>
        <v>0</v>
      </c>
    </row>
    <row r="212" spans="1:19" ht="13.7" customHeight="1" x14ac:dyDescent="0.4">
      <c r="A212" s="41"/>
      <c r="B212" s="18" t="s">
        <v>9</v>
      </c>
      <c r="C212" s="21">
        <f t="shared" ref="C212:E212" si="281">SUM(C210:C211)</f>
        <v>1082</v>
      </c>
      <c r="D212" s="21">
        <f t="shared" si="281"/>
        <v>976</v>
      </c>
      <c r="E212" s="21">
        <f t="shared" si="281"/>
        <v>1247</v>
      </c>
      <c r="F212" s="21">
        <f t="shared" ref="F212:M212" si="282">SUM(F210,F211)</f>
        <v>1133</v>
      </c>
      <c r="G212" s="21">
        <f t="shared" si="282"/>
        <v>1102</v>
      </c>
      <c r="H212" s="21">
        <f t="shared" si="282"/>
        <v>1069</v>
      </c>
      <c r="I212" s="21">
        <f t="shared" si="282"/>
        <v>1088</v>
      </c>
      <c r="J212" s="21">
        <f t="shared" si="282"/>
        <v>1501</v>
      </c>
      <c r="K212" s="21">
        <f t="shared" si="282"/>
        <v>1014</v>
      </c>
      <c r="L212" s="21">
        <f t="shared" si="282"/>
        <v>0</v>
      </c>
      <c r="M212" s="21">
        <f t="shared" si="282"/>
        <v>0</v>
      </c>
      <c r="N212" s="21">
        <f t="shared" ref="N212:O212" si="283">SUM(N210:N211)</f>
        <v>0</v>
      </c>
      <c r="O212" s="21">
        <f t="shared" si="283"/>
        <v>10212</v>
      </c>
      <c r="P212" s="21">
        <f t="shared" ref="P212:R212" si="284">SUM(P210,P211)</f>
        <v>0</v>
      </c>
      <c r="Q212" s="21">
        <f t="shared" si="284"/>
        <v>0</v>
      </c>
      <c r="R212" s="21">
        <f t="shared" si="284"/>
        <v>0</v>
      </c>
      <c r="S212" s="20">
        <f t="shared" si="235"/>
        <v>6907</v>
      </c>
    </row>
    <row r="213" spans="1:19" ht="13.7" customHeight="1" x14ac:dyDescent="0.4">
      <c r="A213" s="48" t="s">
        <v>42</v>
      </c>
      <c r="B213" s="13" t="s">
        <v>7</v>
      </c>
      <c r="C213" s="26">
        <v>1846</v>
      </c>
      <c r="D213" s="26">
        <v>1706</v>
      </c>
      <c r="E213" s="26">
        <v>2159</v>
      </c>
      <c r="F213" s="26">
        <v>1781</v>
      </c>
      <c r="G213" s="26">
        <v>2089</v>
      </c>
      <c r="H213" s="26">
        <v>1661</v>
      </c>
      <c r="I213" s="26">
        <v>2356</v>
      </c>
      <c r="J213" s="26">
        <v>2689</v>
      </c>
      <c r="K213" s="26">
        <v>2556</v>
      </c>
      <c r="L213" s="26" t="s">
        <v>54</v>
      </c>
      <c r="M213" s="26" t="s">
        <v>54</v>
      </c>
      <c r="N213" s="26" t="s">
        <v>54</v>
      </c>
      <c r="O213" s="26">
        <f t="shared" ref="O213:O214" si="285">SUM(C213:N213)</f>
        <v>18843</v>
      </c>
      <c r="P213" s="26" t="s">
        <v>54</v>
      </c>
      <c r="Q213" s="26" t="s">
        <v>54</v>
      </c>
      <c r="R213" s="26" t="s">
        <v>54</v>
      </c>
      <c r="S213" s="22">
        <f t="shared" si="235"/>
        <v>13132</v>
      </c>
    </row>
    <row r="214" spans="1:19" ht="13.7" customHeight="1" x14ac:dyDescent="0.4">
      <c r="A214" s="37"/>
      <c r="B214" s="16" t="s">
        <v>8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 t="s">
        <v>54</v>
      </c>
      <c r="M214" s="28" t="s">
        <v>54</v>
      </c>
      <c r="N214" s="28" t="s">
        <v>54</v>
      </c>
      <c r="O214" s="23">
        <f t="shared" si="285"/>
        <v>0</v>
      </c>
      <c r="P214" s="28" t="s">
        <v>54</v>
      </c>
      <c r="Q214" s="28" t="s">
        <v>54</v>
      </c>
      <c r="R214" s="28" t="s">
        <v>54</v>
      </c>
      <c r="S214" s="17">
        <f t="shared" si="235"/>
        <v>0</v>
      </c>
    </row>
    <row r="215" spans="1:19" ht="13.7" customHeight="1" x14ac:dyDescent="0.4">
      <c r="A215" s="37"/>
      <c r="B215" s="18" t="s">
        <v>9</v>
      </c>
      <c r="C215" s="21">
        <f t="shared" ref="C215:E215" si="286">SUM(C213:C214)</f>
        <v>1846</v>
      </c>
      <c r="D215" s="21">
        <f t="shared" si="286"/>
        <v>1706</v>
      </c>
      <c r="E215" s="21">
        <f t="shared" si="286"/>
        <v>2159</v>
      </c>
      <c r="F215" s="19">
        <f t="shared" ref="F215:N215" si="287">SUM(F213,F214)</f>
        <v>1781</v>
      </c>
      <c r="G215" s="19">
        <f t="shared" si="287"/>
        <v>2089</v>
      </c>
      <c r="H215" s="19">
        <f t="shared" si="287"/>
        <v>1661</v>
      </c>
      <c r="I215" s="19">
        <f t="shared" si="287"/>
        <v>2356</v>
      </c>
      <c r="J215" s="19">
        <f t="shared" si="287"/>
        <v>2689</v>
      </c>
      <c r="K215" s="19">
        <f t="shared" si="287"/>
        <v>2556</v>
      </c>
      <c r="L215" s="19">
        <f t="shared" si="287"/>
        <v>0</v>
      </c>
      <c r="M215" s="19">
        <f t="shared" si="287"/>
        <v>0</v>
      </c>
      <c r="N215" s="19">
        <f t="shared" si="287"/>
        <v>0</v>
      </c>
      <c r="O215" s="21">
        <f t="shared" ref="O215" si="288">SUM(O213:O214)</f>
        <v>18843</v>
      </c>
      <c r="P215" s="19">
        <f t="shared" ref="P215:R215" si="289">SUM(P213,P214)</f>
        <v>0</v>
      </c>
      <c r="Q215" s="19">
        <f t="shared" si="289"/>
        <v>0</v>
      </c>
      <c r="R215" s="19">
        <f t="shared" si="289"/>
        <v>0</v>
      </c>
      <c r="S215" s="20">
        <f t="shared" si="235"/>
        <v>13132</v>
      </c>
    </row>
    <row r="216" spans="1:19" ht="13.7" customHeight="1" x14ac:dyDescent="0.4">
      <c r="A216" s="37"/>
      <c r="B216" s="13" t="s">
        <v>10</v>
      </c>
      <c r="C216" s="26">
        <v>148</v>
      </c>
      <c r="D216" s="26">
        <v>120</v>
      </c>
      <c r="E216" s="26">
        <v>222</v>
      </c>
      <c r="F216" s="26">
        <v>147</v>
      </c>
      <c r="G216" s="26">
        <v>357</v>
      </c>
      <c r="H216" s="26">
        <v>133</v>
      </c>
      <c r="I216" s="26">
        <v>125</v>
      </c>
      <c r="J216" s="26">
        <v>226</v>
      </c>
      <c r="K216" s="26">
        <v>163</v>
      </c>
      <c r="L216" s="26" t="s">
        <v>54</v>
      </c>
      <c r="M216" s="26" t="s">
        <v>54</v>
      </c>
      <c r="N216" s="26" t="s">
        <v>54</v>
      </c>
      <c r="O216" s="26">
        <f t="shared" ref="O216:O217" si="290">SUM(C216:N216)</f>
        <v>1641</v>
      </c>
      <c r="P216" s="26" t="s">
        <v>54</v>
      </c>
      <c r="Q216" s="26" t="s">
        <v>54</v>
      </c>
      <c r="R216" s="26" t="s">
        <v>54</v>
      </c>
      <c r="S216" s="22">
        <f t="shared" si="235"/>
        <v>1151</v>
      </c>
    </row>
    <row r="217" spans="1:19" ht="13.7" customHeight="1" x14ac:dyDescent="0.4">
      <c r="A217" s="37"/>
      <c r="B217" s="16" t="s">
        <v>8</v>
      </c>
      <c r="C217" s="28">
        <v>0</v>
      </c>
      <c r="D217" s="28">
        <v>0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 t="s">
        <v>54</v>
      </c>
      <c r="M217" s="28" t="s">
        <v>54</v>
      </c>
      <c r="N217" s="28" t="s">
        <v>54</v>
      </c>
      <c r="O217" s="23">
        <f t="shared" si="290"/>
        <v>0</v>
      </c>
      <c r="P217" s="28" t="s">
        <v>54</v>
      </c>
      <c r="Q217" s="28" t="s">
        <v>54</v>
      </c>
      <c r="R217" s="28" t="s">
        <v>54</v>
      </c>
      <c r="S217" s="17">
        <f t="shared" si="235"/>
        <v>0</v>
      </c>
    </row>
    <row r="218" spans="1:19" ht="13.7" customHeight="1" x14ac:dyDescent="0.4">
      <c r="A218" s="38"/>
      <c r="B218" s="18" t="s">
        <v>9</v>
      </c>
      <c r="C218" s="21">
        <f t="shared" ref="C218:E218" si="291">SUM(C216:C217)</f>
        <v>148</v>
      </c>
      <c r="D218" s="21">
        <f t="shared" si="291"/>
        <v>120</v>
      </c>
      <c r="E218" s="21">
        <f t="shared" si="291"/>
        <v>222</v>
      </c>
      <c r="F218" s="21">
        <f t="shared" ref="F218:M218" si="292">SUM(F216,F217)</f>
        <v>147</v>
      </c>
      <c r="G218" s="21">
        <f t="shared" si="292"/>
        <v>357</v>
      </c>
      <c r="H218" s="21">
        <f t="shared" si="292"/>
        <v>133</v>
      </c>
      <c r="I218" s="21">
        <f t="shared" si="292"/>
        <v>125</v>
      </c>
      <c r="J218" s="21">
        <f t="shared" si="292"/>
        <v>226</v>
      </c>
      <c r="K218" s="21">
        <f t="shared" si="292"/>
        <v>163</v>
      </c>
      <c r="L218" s="21">
        <f t="shared" si="292"/>
        <v>0</v>
      </c>
      <c r="M218" s="21">
        <f t="shared" si="292"/>
        <v>0</v>
      </c>
      <c r="N218" s="21">
        <f t="shared" ref="N218:O218" si="293">SUM(N216:N217)</f>
        <v>0</v>
      </c>
      <c r="O218" s="21">
        <f t="shared" si="293"/>
        <v>1641</v>
      </c>
      <c r="P218" s="21">
        <f t="shared" ref="P218:R218" si="294">SUM(P216,P217)</f>
        <v>0</v>
      </c>
      <c r="Q218" s="21">
        <f t="shared" si="294"/>
        <v>0</v>
      </c>
      <c r="R218" s="21">
        <f t="shared" si="294"/>
        <v>0</v>
      </c>
      <c r="S218" s="20">
        <f t="shared" si="235"/>
        <v>1151</v>
      </c>
    </row>
    <row r="219" spans="1:19" ht="13.7" customHeight="1" x14ac:dyDescent="0.4">
      <c r="A219" s="56" t="s">
        <v>43</v>
      </c>
      <c r="B219" s="13" t="s">
        <v>7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 t="s">
        <v>54</v>
      </c>
      <c r="M219" s="26" t="s">
        <v>54</v>
      </c>
      <c r="N219" s="26" t="s">
        <v>54</v>
      </c>
      <c r="O219" s="26">
        <f t="shared" ref="O219:O220" si="295">SUM(C219:N219)</f>
        <v>0</v>
      </c>
      <c r="P219" s="26" t="s">
        <v>54</v>
      </c>
      <c r="Q219" s="26" t="s">
        <v>54</v>
      </c>
      <c r="R219" s="26" t="s">
        <v>54</v>
      </c>
      <c r="S219" s="22">
        <f t="shared" si="235"/>
        <v>0</v>
      </c>
    </row>
    <row r="220" spans="1:19" ht="13.7" customHeight="1" x14ac:dyDescent="0.4">
      <c r="A220" s="57"/>
      <c r="B220" s="16" t="s">
        <v>8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 t="s">
        <v>54</v>
      </c>
      <c r="M220" s="28" t="s">
        <v>54</v>
      </c>
      <c r="N220" s="28" t="s">
        <v>54</v>
      </c>
      <c r="O220" s="23">
        <f t="shared" si="295"/>
        <v>0</v>
      </c>
      <c r="P220" s="28" t="s">
        <v>54</v>
      </c>
      <c r="Q220" s="28" t="s">
        <v>54</v>
      </c>
      <c r="R220" s="28" t="s">
        <v>54</v>
      </c>
      <c r="S220" s="17">
        <f t="shared" si="235"/>
        <v>0</v>
      </c>
    </row>
    <row r="221" spans="1:19" ht="13.7" customHeight="1" x14ac:dyDescent="0.4">
      <c r="A221" s="57"/>
      <c r="B221" s="18" t="s">
        <v>9</v>
      </c>
      <c r="C221" s="21">
        <f t="shared" ref="C221:E221" si="296">SUM(C219:C220)</f>
        <v>0</v>
      </c>
      <c r="D221" s="21">
        <f t="shared" si="296"/>
        <v>0</v>
      </c>
      <c r="E221" s="21">
        <f t="shared" si="296"/>
        <v>0</v>
      </c>
      <c r="F221" s="19">
        <f t="shared" ref="F221:N221" si="297">SUM(F219,F220)</f>
        <v>0</v>
      </c>
      <c r="G221" s="19">
        <f t="shared" si="297"/>
        <v>0</v>
      </c>
      <c r="H221" s="19">
        <f t="shared" si="297"/>
        <v>0</v>
      </c>
      <c r="I221" s="19">
        <f t="shared" si="297"/>
        <v>0</v>
      </c>
      <c r="J221" s="19">
        <f t="shared" si="297"/>
        <v>0</v>
      </c>
      <c r="K221" s="19">
        <f t="shared" si="297"/>
        <v>0</v>
      </c>
      <c r="L221" s="19">
        <f t="shared" si="297"/>
        <v>0</v>
      </c>
      <c r="M221" s="19">
        <f t="shared" si="297"/>
        <v>0</v>
      </c>
      <c r="N221" s="19">
        <f t="shared" si="297"/>
        <v>0</v>
      </c>
      <c r="O221" s="21">
        <f t="shared" ref="O221" si="298">SUM(O219:O220)</f>
        <v>0</v>
      </c>
      <c r="P221" s="19">
        <f t="shared" ref="P221:R221" si="299">SUM(P219,P220)</f>
        <v>0</v>
      </c>
      <c r="Q221" s="19">
        <f t="shared" si="299"/>
        <v>0</v>
      </c>
      <c r="R221" s="19">
        <f t="shared" si="299"/>
        <v>0</v>
      </c>
      <c r="S221" s="20">
        <f t="shared" si="235"/>
        <v>0</v>
      </c>
    </row>
    <row r="222" spans="1:19" ht="13.7" customHeight="1" x14ac:dyDescent="0.4">
      <c r="A222" s="57"/>
      <c r="B222" s="13" t="s">
        <v>10</v>
      </c>
      <c r="C222" s="26">
        <v>0</v>
      </c>
      <c r="D222" s="26">
        <v>0</v>
      </c>
      <c r="E222" s="26">
        <v>0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 t="s">
        <v>54</v>
      </c>
      <c r="M222" s="26" t="s">
        <v>54</v>
      </c>
      <c r="N222" s="26" t="s">
        <v>54</v>
      </c>
      <c r="O222" s="26">
        <f t="shared" ref="O222:O223" si="300">SUM(C222:N222)</f>
        <v>0</v>
      </c>
      <c r="P222" s="26" t="s">
        <v>54</v>
      </c>
      <c r="Q222" s="26" t="s">
        <v>54</v>
      </c>
      <c r="R222" s="26" t="s">
        <v>54</v>
      </c>
      <c r="S222" s="22">
        <f t="shared" si="235"/>
        <v>0</v>
      </c>
    </row>
    <row r="223" spans="1:19" ht="13.7" customHeight="1" x14ac:dyDescent="0.4">
      <c r="A223" s="57"/>
      <c r="B223" s="16" t="s">
        <v>8</v>
      </c>
      <c r="C223" s="28">
        <v>0</v>
      </c>
      <c r="D223" s="28">
        <v>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8" t="s">
        <v>54</v>
      </c>
      <c r="M223" s="28" t="s">
        <v>54</v>
      </c>
      <c r="N223" s="28" t="s">
        <v>54</v>
      </c>
      <c r="O223" s="23">
        <f t="shared" si="300"/>
        <v>0</v>
      </c>
      <c r="P223" s="28" t="s">
        <v>54</v>
      </c>
      <c r="Q223" s="28" t="s">
        <v>54</v>
      </c>
      <c r="R223" s="28" t="s">
        <v>54</v>
      </c>
      <c r="S223" s="17">
        <f t="shared" si="235"/>
        <v>0</v>
      </c>
    </row>
    <row r="224" spans="1:19" ht="13.7" customHeight="1" x14ac:dyDescent="0.4">
      <c r="A224" s="58"/>
      <c r="B224" s="18" t="s">
        <v>9</v>
      </c>
      <c r="C224" s="21">
        <f t="shared" ref="C224:E224" si="301">SUM(C222:C223)</f>
        <v>0</v>
      </c>
      <c r="D224" s="21">
        <f t="shared" si="301"/>
        <v>0</v>
      </c>
      <c r="E224" s="21">
        <f t="shared" si="301"/>
        <v>0</v>
      </c>
      <c r="F224" s="21">
        <f t="shared" ref="F224:M224" si="302">SUM(F222,F223)</f>
        <v>0</v>
      </c>
      <c r="G224" s="21">
        <f t="shared" si="302"/>
        <v>0</v>
      </c>
      <c r="H224" s="21">
        <f t="shared" si="302"/>
        <v>0</v>
      </c>
      <c r="I224" s="21">
        <f t="shared" si="302"/>
        <v>0</v>
      </c>
      <c r="J224" s="21">
        <f t="shared" si="302"/>
        <v>0</v>
      </c>
      <c r="K224" s="21">
        <f t="shared" si="302"/>
        <v>0</v>
      </c>
      <c r="L224" s="21">
        <f t="shared" si="302"/>
        <v>0</v>
      </c>
      <c r="M224" s="21">
        <f t="shared" si="302"/>
        <v>0</v>
      </c>
      <c r="N224" s="21">
        <f t="shared" ref="N224:O224" si="303">SUM(N222:N223)</f>
        <v>0</v>
      </c>
      <c r="O224" s="21">
        <f t="shared" si="303"/>
        <v>0</v>
      </c>
      <c r="P224" s="21">
        <f t="shared" ref="P224:R224" si="304">SUM(P222,P223)</f>
        <v>0</v>
      </c>
      <c r="Q224" s="21">
        <f t="shared" si="304"/>
        <v>0</v>
      </c>
      <c r="R224" s="21">
        <f t="shared" si="304"/>
        <v>0</v>
      </c>
      <c r="S224" s="20">
        <f t="shared" si="235"/>
        <v>0</v>
      </c>
    </row>
    <row r="225" spans="1:19" ht="13.7" customHeight="1" x14ac:dyDescent="0.4">
      <c r="A225" s="39" t="s">
        <v>44</v>
      </c>
      <c r="B225" s="13" t="s">
        <v>7</v>
      </c>
      <c r="C225" s="26">
        <v>15209</v>
      </c>
      <c r="D225" s="26">
        <v>16003</v>
      </c>
      <c r="E225" s="26">
        <v>22103</v>
      </c>
      <c r="F225" s="26">
        <v>18558</v>
      </c>
      <c r="G225" s="26">
        <v>23523</v>
      </c>
      <c r="H225" s="26">
        <v>22052</v>
      </c>
      <c r="I225" s="26">
        <v>25319</v>
      </c>
      <c r="J225" s="26">
        <v>29009</v>
      </c>
      <c r="K225" s="26">
        <v>24139</v>
      </c>
      <c r="L225" s="26" t="s">
        <v>54</v>
      </c>
      <c r="M225" s="26" t="s">
        <v>54</v>
      </c>
      <c r="N225" s="26" t="s">
        <v>54</v>
      </c>
      <c r="O225" s="26">
        <f t="shared" ref="O225:O226" si="305">SUM(C225:N225)</f>
        <v>195915</v>
      </c>
      <c r="P225" s="26" t="s">
        <v>54</v>
      </c>
      <c r="Q225" s="26" t="s">
        <v>54</v>
      </c>
      <c r="R225" s="26" t="s">
        <v>54</v>
      </c>
      <c r="S225" s="22">
        <f t="shared" si="235"/>
        <v>142600</v>
      </c>
    </row>
    <row r="226" spans="1:19" ht="13.7" customHeight="1" x14ac:dyDescent="0.4">
      <c r="A226" s="40"/>
      <c r="B226" s="16" t="s">
        <v>8</v>
      </c>
      <c r="C226" s="28">
        <v>0</v>
      </c>
      <c r="D226" s="28">
        <v>0</v>
      </c>
      <c r="E226" s="28">
        <v>0</v>
      </c>
      <c r="F226" s="28">
        <v>0</v>
      </c>
      <c r="G226" s="28">
        <v>0</v>
      </c>
      <c r="H226" s="28">
        <v>0</v>
      </c>
      <c r="I226" s="28">
        <v>0</v>
      </c>
      <c r="J226" s="28">
        <v>0</v>
      </c>
      <c r="K226" s="28">
        <v>0</v>
      </c>
      <c r="L226" s="28" t="s">
        <v>54</v>
      </c>
      <c r="M226" s="28" t="s">
        <v>54</v>
      </c>
      <c r="N226" s="28" t="s">
        <v>54</v>
      </c>
      <c r="O226" s="23">
        <f t="shared" si="305"/>
        <v>0</v>
      </c>
      <c r="P226" s="28" t="s">
        <v>54</v>
      </c>
      <c r="Q226" s="28" t="s">
        <v>54</v>
      </c>
      <c r="R226" s="28" t="s">
        <v>54</v>
      </c>
      <c r="S226" s="17">
        <f t="shared" si="235"/>
        <v>0</v>
      </c>
    </row>
    <row r="227" spans="1:19" ht="13.7" customHeight="1" x14ac:dyDescent="0.4">
      <c r="A227" s="40"/>
      <c r="B227" s="18" t="s">
        <v>9</v>
      </c>
      <c r="C227" s="21">
        <f t="shared" ref="C227:E227" si="306">SUM(C225:C226)</f>
        <v>15209</v>
      </c>
      <c r="D227" s="21">
        <f t="shared" si="306"/>
        <v>16003</v>
      </c>
      <c r="E227" s="21">
        <f t="shared" si="306"/>
        <v>22103</v>
      </c>
      <c r="F227" s="19">
        <f t="shared" ref="F227:N227" si="307">SUM(F225,F226)</f>
        <v>18558</v>
      </c>
      <c r="G227" s="19">
        <f t="shared" si="307"/>
        <v>23523</v>
      </c>
      <c r="H227" s="19">
        <f t="shared" si="307"/>
        <v>22052</v>
      </c>
      <c r="I227" s="19">
        <f t="shared" si="307"/>
        <v>25319</v>
      </c>
      <c r="J227" s="19">
        <f t="shared" si="307"/>
        <v>29009</v>
      </c>
      <c r="K227" s="19">
        <f t="shared" si="307"/>
        <v>24139</v>
      </c>
      <c r="L227" s="19">
        <f t="shared" si="307"/>
        <v>0</v>
      </c>
      <c r="M227" s="19">
        <f t="shared" si="307"/>
        <v>0</v>
      </c>
      <c r="N227" s="19">
        <f t="shared" si="307"/>
        <v>0</v>
      </c>
      <c r="O227" s="21">
        <f t="shared" ref="O227" si="308">SUM(O225:O226)</f>
        <v>195915</v>
      </c>
      <c r="P227" s="19">
        <f t="shared" ref="P227:R227" si="309">SUM(P225,P226)</f>
        <v>0</v>
      </c>
      <c r="Q227" s="19">
        <f t="shared" si="309"/>
        <v>0</v>
      </c>
      <c r="R227" s="19">
        <f t="shared" si="309"/>
        <v>0</v>
      </c>
      <c r="S227" s="20">
        <f t="shared" si="235"/>
        <v>142600</v>
      </c>
    </row>
    <row r="228" spans="1:19" ht="13.7" customHeight="1" x14ac:dyDescent="0.4">
      <c r="A228" s="40"/>
      <c r="B228" s="13" t="s">
        <v>10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 t="s">
        <v>54</v>
      </c>
      <c r="M228" s="26" t="s">
        <v>54</v>
      </c>
      <c r="N228" s="26" t="s">
        <v>54</v>
      </c>
      <c r="O228" s="26">
        <f t="shared" ref="O228:O229" si="310">SUM(C228:N228)</f>
        <v>0</v>
      </c>
      <c r="P228" s="26" t="s">
        <v>54</v>
      </c>
      <c r="Q228" s="26" t="s">
        <v>54</v>
      </c>
      <c r="R228" s="26" t="s">
        <v>54</v>
      </c>
      <c r="S228" s="22">
        <f t="shared" si="235"/>
        <v>0</v>
      </c>
    </row>
    <row r="229" spans="1:19" ht="13.7" customHeight="1" x14ac:dyDescent="0.4">
      <c r="A229" s="40"/>
      <c r="B229" s="16" t="s">
        <v>8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8" t="s">
        <v>54</v>
      </c>
      <c r="M229" s="28" t="s">
        <v>54</v>
      </c>
      <c r="N229" s="28" t="s">
        <v>54</v>
      </c>
      <c r="O229" s="23">
        <f t="shared" si="310"/>
        <v>0</v>
      </c>
      <c r="P229" s="28" t="s">
        <v>54</v>
      </c>
      <c r="Q229" s="28" t="s">
        <v>54</v>
      </c>
      <c r="R229" s="28" t="s">
        <v>54</v>
      </c>
      <c r="S229" s="17">
        <f t="shared" si="235"/>
        <v>0</v>
      </c>
    </row>
    <row r="230" spans="1:19" ht="13.7" customHeight="1" x14ac:dyDescent="0.4">
      <c r="A230" s="41"/>
      <c r="B230" s="18" t="s">
        <v>9</v>
      </c>
      <c r="C230" s="21">
        <f t="shared" ref="C230:E230" si="311">SUM(C228:C229)</f>
        <v>0</v>
      </c>
      <c r="D230" s="21">
        <f t="shared" si="311"/>
        <v>0</v>
      </c>
      <c r="E230" s="21">
        <f t="shared" si="311"/>
        <v>0</v>
      </c>
      <c r="F230" s="21">
        <f t="shared" ref="F230:M230" si="312">SUM(F228,F229)</f>
        <v>0</v>
      </c>
      <c r="G230" s="21">
        <f t="shared" si="312"/>
        <v>0</v>
      </c>
      <c r="H230" s="21">
        <f t="shared" si="312"/>
        <v>0</v>
      </c>
      <c r="I230" s="21">
        <f t="shared" si="312"/>
        <v>0</v>
      </c>
      <c r="J230" s="21">
        <f t="shared" si="312"/>
        <v>0</v>
      </c>
      <c r="K230" s="21">
        <f t="shared" si="312"/>
        <v>0</v>
      </c>
      <c r="L230" s="21">
        <f t="shared" si="312"/>
        <v>0</v>
      </c>
      <c r="M230" s="21">
        <f t="shared" si="312"/>
        <v>0</v>
      </c>
      <c r="N230" s="21">
        <f t="shared" ref="N230:O230" si="313">SUM(N228:N229)</f>
        <v>0</v>
      </c>
      <c r="O230" s="21">
        <f t="shared" si="313"/>
        <v>0</v>
      </c>
      <c r="P230" s="21">
        <f t="shared" ref="P230:R230" si="314">SUM(P228,P229)</f>
        <v>0</v>
      </c>
      <c r="Q230" s="21">
        <f t="shared" si="314"/>
        <v>0</v>
      </c>
      <c r="R230" s="21">
        <f t="shared" si="314"/>
        <v>0</v>
      </c>
      <c r="S230" s="20">
        <f t="shared" si="235"/>
        <v>0</v>
      </c>
    </row>
    <row r="231" spans="1:19" ht="13.7" customHeight="1" x14ac:dyDescent="0.4">
      <c r="A231" s="52" t="s">
        <v>45</v>
      </c>
      <c r="B231" s="13" t="s">
        <v>7</v>
      </c>
      <c r="C231" s="26">
        <v>24357</v>
      </c>
      <c r="D231" s="26">
        <v>23646</v>
      </c>
      <c r="E231" s="26">
        <v>35240</v>
      </c>
      <c r="F231" s="26">
        <v>27772</v>
      </c>
      <c r="G231" s="26">
        <v>36473</v>
      </c>
      <c r="H231" s="26">
        <v>30353</v>
      </c>
      <c r="I231" s="26">
        <v>42288</v>
      </c>
      <c r="J231" s="26">
        <v>51009</v>
      </c>
      <c r="K231" s="26">
        <v>43832</v>
      </c>
      <c r="L231" s="26" t="s">
        <v>54</v>
      </c>
      <c r="M231" s="26" t="s">
        <v>54</v>
      </c>
      <c r="N231" s="26" t="s">
        <v>54</v>
      </c>
      <c r="O231" s="26">
        <f t="shared" ref="O231:O232" si="315">SUM(C231:N231)</f>
        <v>314970</v>
      </c>
      <c r="P231" s="26" t="s">
        <v>54</v>
      </c>
      <c r="Q231" s="26" t="s">
        <v>54</v>
      </c>
      <c r="R231" s="26" t="s">
        <v>54</v>
      </c>
      <c r="S231" s="22">
        <f t="shared" si="235"/>
        <v>231727</v>
      </c>
    </row>
    <row r="232" spans="1:19" ht="13.7" customHeight="1" x14ac:dyDescent="0.4">
      <c r="A232" s="53"/>
      <c r="B232" s="16" t="s">
        <v>8</v>
      </c>
      <c r="C232" s="28">
        <v>0</v>
      </c>
      <c r="D232" s="28">
        <v>562</v>
      </c>
      <c r="E232" s="28">
        <v>1923</v>
      </c>
      <c r="F232" s="28">
        <v>5091</v>
      </c>
      <c r="G232" s="28">
        <v>8798</v>
      </c>
      <c r="H232" s="28">
        <v>9685</v>
      </c>
      <c r="I232" s="28">
        <v>4224</v>
      </c>
      <c r="J232" s="28">
        <v>4269</v>
      </c>
      <c r="K232" s="28">
        <v>4352</v>
      </c>
      <c r="L232" s="28" t="s">
        <v>54</v>
      </c>
      <c r="M232" s="28" t="s">
        <v>54</v>
      </c>
      <c r="N232" s="28" t="s">
        <v>54</v>
      </c>
      <c r="O232" s="23">
        <f t="shared" si="315"/>
        <v>38904</v>
      </c>
      <c r="P232" s="28" t="s">
        <v>54</v>
      </c>
      <c r="Q232" s="28" t="s">
        <v>54</v>
      </c>
      <c r="R232" s="28" t="s">
        <v>54</v>
      </c>
      <c r="S232" s="17">
        <f t="shared" si="235"/>
        <v>36419</v>
      </c>
    </row>
    <row r="233" spans="1:19" ht="13.7" customHeight="1" x14ac:dyDescent="0.4">
      <c r="A233" s="53"/>
      <c r="B233" s="18" t="s">
        <v>9</v>
      </c>
      <c r="C233" s="21">
        <f t="shared" ref="C233:E233" si="316">SUM(C231:C232)</f>
        <v>24357</v>
      </c>
      <c r="D233" s="21">
        <f t="shared" si="316"/>
        <v>24208</v>
      </c>
      <c r="E233" s="21">
        <f t="shared" si="316"/>
        <v>37163</v>
      </c>
      <c r="F233" s="19">
        <f t="shared" ref="F233:N233" si="317">SUM(F231,F232)</f>
        <v>32863</v>
      </c>
      <c r="G233" s="19">
        <f t="shared" si="317"/>
        <v>45271</v>
      </c>
      <c r="H233" s="19">
        <f t="shared" si="317"/>
        <v>40038</v>
      </c>
      <c r="I233" s="19">
        <f t="shared" si="317"/>
        <v>46512</v>
      </c>
      <c r="J233" s="19">
        <f t="shared" si="317"/>
        <v>55278</v>
      </c>
      <c r="K233" s="19">
        <f t="shared" si="317"/>
        <v>48184</v>
      </c>
      <c r="L233" s="19">
        <f t="shared" si="317"/>
        <v>0</v>
      </c>
      <c r="M233" s="19">
        <f t="shared" si="317"/>
        <v>0</v>
      </c>
      <c r="N233" s="19">
        <f t="shared" si="317"/>
        <v>0</v>
      </c>
      <c r="O233" s="21">
        <f t="shared" ref="O233" si="318">SUM(O231:O232)</f>
        <v>353874</v>
      </c>
      <c r="P233" s="19">
        <f t="shared" ref="P233:R233" si="319">SUM(P231,P232)</f>
        <v>0</v>
      </c>
      <c r="Q233" s="19">
        <f t="shared" si="319"/>
        <v>0</v>
      </c>
      <c r="R233" s="19">
        <f t="shared" si="319"/>
        <v>0</v>
      </c>
      <c r="S233" s="20">
        <f t="shared" si="235"/>
        <v>268146</v>
      </c>
    </row>
    <row r="234" spans="1:19" ht="13.7" customHeight="1" x14ac:dyDescent="0.4">
      <c r="A234" s="53"/>
      <c r="B234" s="13" t="s">
        <v>10</v>
      </c>
      <c r="C234" s="26">
        <v>431</v>
      </c>
      <c r="D234" s="26">
        <v>0</v>
      </c>
      <c r="E234" s="26">
        <v>0</v>
      </c>
      <c r="F234" s="26">
        <v>47</v>
      </c>
      <c r="G234" s="26">
        <v>29</v>
      </c>
      <c r="H234" s="26">
        <v>0</v>
      </c>
      <c r="I234" s="26">
        <v>4584</v>
      </c>
      <c r="J234" s="26">
        <v>9875</v>
      </c>
      <c r="K234" s="26">
        <v>8952</v>
      </c>
      <c r="L234" s="26" t="s">
        <v>54</v>
      </c>
      <c r="M234" s="26" t="s">
        <v>54</v>
      </c>
      <c r="N234" s="26" t="s">
        <v>54</v>
      </c>
      <c r="O234" s="26">
        <f t="shared" ref="O234:O235" si="320">SUM(C234:N234)</f>
        <v>23918</v>
      </c>
      <c r="P234" s="26" t="s">
        <v>54</v>
      </c>
      <c r="Q234" s="26" t="s">
        <v>54</v>
      </c>
      <c r="R234" s="26" t="s">
        <v>54</v>
      </c>
      <c r="S234" s="22">
        <f t="shared" si="235"/>
        <v>23487</v>
      </c>
    </row>
    <row r="235" spans="1:19" ht="13.7" customHeight="1" x14ac:dyDescent="0.4">
      <c r="A235" s="53"/>
      <c r="B235" s="16" t="s">
        <v>8</v>
      </c>
      <c r="C235" s="28">
        <v>0</v>
      </c>
      <c r="D235" s="28">
        <v>0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0</v>
      </c>
      <c r="L235" s="28" t="s">
        <v>54</v>
      </c>
      <c r="M235" s="28" t="s">
        <v>54</v>
      </c>
      <c r="N235" s="28" t="s">
        <v>54</v>
      </c>
      <c r="O235" s="23">
        <f t="shared" si="320"/>
        <v>0</v>
      </c>
      <c r="P235" s="28" t="s">
        <v>54</v>
      </c>
      <c r="Q235" s="28" t="s">
        <v>54</v>
      </c>
      <c r="R235" s="28" t="s">
        <v>54</v>
      </c>
      <c r="S235" s="17">
        <f t="shared" si="235"/>
        <v>0</v>
      </c>
    </row>
    <row r="236" spans="1:19" ht="13.7" customHeight="1" thickBot="1" x14ac:dyDescent="0.45">
      <c r="A236" s="54"/>
      <c r="B236" s="18" t="s">
        <v>9</v>
      </c>
      <c r="C236" s="21">
        <f t="shared" ref="C236:E236" si="321">SUM(C234:C235)</f>
        <v>431</v>
      </c>
      <c r="D236" s="21">
        <f t="shared" si="321"/>
        <v>0</v>
      </c>
      <c r="E236" s="21">
        <f t="shared" si="321"/>
        <v>0</v>
      </c>
      <c r="F236" s="21">
        <f t="shared" ref="F236:M236" si="322">SUM(F234,F235)</f>
        <v>47</v>
      </c>
      <c r="G236" s="21">
        <f t="shared" si="322"/>
        <v>29</v>
      </c>
      <c r="H236" s="21">
        <f t="shared" si="322"/>
        <v>0</v>
      </c>
      <c r="I236" s="21">
        <f t="shared" si="322"/>
        <v>4584</v>
      </c>
      <c r="J236" s="21">
        <f t="shared" si="322"/>
        <v>9875</v>
      </c>
      <c r="K236" s="21">
        <f t="shared" si="322"/>
        <v>8952</v>
      </c>
      <c r="L236" s="21">
        <f t="shared" si="322"/>
        <v>0</v>
      </c>
      <c r="M236" s="21">
        <f t="shared" si="322"/>
        <v>0</v>
      </c>
      <c r="N236" s="21">
        <f t="shared" ref="N236:O236" si="323">SUM(N234:N235)</f>
        <v>0</v>
      </c>
      <c r="O236" s="21">
        <f t="shared" si="323"/>
        <v>23918</v>
      </c>
      <c r="P236" s="21">
        <f t="shared" ref="P236:R236" si="324">SUM(P234,P235)</f>
        <v>0</v>
      </c>
      <c r="Q236" s="21">
        <f t="shared" si="324"/>
        <v>0</v>
      </c>
      <c r="R236" s="21">
        <f t="shared" si="324"/>
        <v>0</v>
      </c>
      <c r="S236" s="20">
        <f t="shared" si="235"/>
        <v>23487</v>
      </c>
    </row>
    <row r="237" spans="1:19" ht="13.7" customHeight="1" x14ac:dyDescent="0.4">
      <c r="A237" s="35" t="s">
        <v>56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</row>
    <row r="238" spans="1:19" ht="13.7" customHeight="1" x14ac:dyDescent="0.4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</row>
    <row r="239" spans="1:19" ht="13.7" customHeight="1" thickBot="1" x14ac:dyDescent="0.45">
      <c r="A239" s="47" t="s">
        <v>0</v>
      </c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</row>
    <row r="240" spans="1:19" ht="13.7" customHeight="1" thickBot="1" x14ac:dyDescent="0.45">
      <c r="A240" s="55" t="s">
        <v>1</v>
      </c>
      <c r="B240" s="55" t="s">
        <v>2</v>
      </c>
      <c r="C240" s="5" t="s">
        <v>55</v>
      </c>
      <c r="D240" s="6"/>
      <c r="E240" s="6"/>
      <c r="F240" s="5" t="s">
        <v>3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7"/>
      <c r="S240" s="55" t="s">
        <v>4</v>
      </c>
    </row>
    <row r="241" spans="1:19" ht="13.7" customHeight="1" thickBot="1" x14ac:dyDescent="0.45">
      <c r="A241" s="46"/>
      <c r="B241" s="46"/>
      <c r="C241" s="10">
        <v>1</v>
      </c>
      <c r="D241" s="10">
        <v>2</v>
      </c>
      <c r="E241" s="10">
        <v>3</v>
      </c>
      <c r="F241" s="10">
        <v>4</v>
      </c>
      <c r="G241" s="10">
        <v>5</v>
      </c>
      <c r="H241" s="10">
        <v>6</v>
      </c>
      <c r="I241" s="10">
        <v>7</v>
      </c>
      <c r="J241" s="10">
        <v>8</v>
      </c>
      <c r="K241" s="10">
        <v>9</v>
      </c>
      <c r="L241" s="10">
        <v>10</v>
      </c>
      <c r="M241" s="10">
        <v>11</v>
      </c>
      <c r="N241" s="10">
        <v>12</v>
      </c>
      <c r="O241" s="10" t="s">
        <v>5</v>
      </c>
      <c r="P241" s="10">
        <v>1</v>
      </c>
      <c r="Q241" s="10">
        <v>2</v>
      </c>
      <c r="R241" s="10">
        <v>3</v>
      </c>
      <c r="S241" s="46"/>
    </row>
    <row r="242" spans="1:19" ht="13.7" customHeight="1" x14ac:dyDescent="0.4">
      <c r="A242" s="36" t="s">
        <v>46</v>
      </c>
      <c r="B242" s="13" t="s">
        <v>7</v>
      </c>
      <c r="C242" s="26">
        <v>7355</v>
      </c>
      <c r="D242" s="26">
        <v>6727</v>
      </c>
      <c r="E242" s="26">
        <v>8279</v>
      </c>
      <c r="F242" s="26">
        <v>7651</v>
      </c>
      <c r="G242" s="26">
        <v>8789</v>
      </c>
      <c r="H242" s="26">
        <v>7108</v>
      </c>
      <c r="I242" s="26">
        <v>9755</v>
      </c>
      <c r="J242" s="26">
        <v>11285</v>
      </c>
      <c r="K242" s="26">
        <v>9524</v>
      </c>
      <c r="L242" s="26" t="s">
        <v>54</v>
      </c>
      <c r="M242" s="26" t="s">
        <v>54</v>
      </c>
      <c r="N242" s="26" t="s">
        <v>54</v>
      </c>
      <c r="O242" s="26">
        <f t="shared" ref="O242:O243" si="325">SUM(C242:N242)</f>
        <v>76473</v>
      </c>
      <c r="P242" s="26" t="s">
        <v>54</v>
      </c>
      <c r="Q242" s="26" t="s">
        <v>54</v>
      </c>
      <c r="R242" s="26" t="s">
        <v>54</v>
      </c>
      <c r="S242" s="22">
        <f t="shared" ref="S242:S259" si="326">SUM(F242:N242,P242:R242)</f>
        <v>54112</v>
      </c>
    </row>
    <row r="243" spans="1:19" ht="13.7" customHeight="1" x14ac:dyDescent="0.4">
      <c r="A243" s="37"/>
      <c r="B243" s="16" t="s">
        <v>8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 t="s">
        <v>54</v>
      </c>
      <c r="M243" s="28" t="s">
        <v>54</v>
      </c>
      <c r="N243" s="28" t="s">
        <v>54</v>
      </c>
      <c r="O243" s="23">
        <f t="shared" si="325"/>
        <v>0</v>
      </c>
      <c r="P243" s="28" t="s">
        <v>54</v>
      </c>
      <c r="Q243" s="28" t="s">
        <v>54</v>
      </c>
      <c r="R243" s="28" t="s">
        <v>54</v>
      </c>
      <c r="S243" s="17">
        <f t="shared" si="326"/>
        <v>0</v>
      </c>
    </row>
    <row r="244" spans="1:19" ht="13.7" customHeight="1" x14ac:dyDescent="0.4">
      <c r="A244" s="37"/>
      <c r="B244" s="18" t="s">
        <v>9</v>
      </c>
      <c r="C244" s="21">
        <f t="shared" ref="C244:E244" si="327">SUM(C242:C243)</f>
        <v>7355</v>
      </c>
      <c r="D244" s="21">
        <f t="shared" si="327"/>
        <v>6727</v>
      </c>
      <c r="E244" s="21">
        <f t="shared" si="327"/>
        <v>8279</v>
      </c>
      <c r="F244" s="19">
        <f t="shared" ref="F244:N244" si="328">SUM(F242,F243)</f>
        <v>7651</v>
      </c>
      <c r="G244" s="19">
        <f t="shared" si="328"/>
        <v>8789</v>
      </c>
      <c r="H244" s="19">
        <f t="shared" si="328"/>
        <v>7108</v>
      </c>
      <c r="I244" s="19">
        <f t="shared" si="328"/>
        <v>9755</v>
      </c>
      <c r="J244" s="19">
        <f t="shared" si="328"/>
        <v>11285</v>
      </c>
      <c r="K244" s="19">
        <f t="shared" si="328"/>
        <v>9524</v>
      </c>
      <c r="L244" s="19">
        <f t="shared" si="328"/>
        <v>0</v>
      </c>
      <c r="M244" s="19">
        <f t="shared" si="328"/>
        <v>0</v>
      </c>
      <c r="N244" s="19">
        <f t="shared" si="328"/>
        <v>0</v>
      </c>
      <c r="O244" s="21">
        <f t="shared" ref="O244" si="329">SUM(O242:O243)</f>
        <v>76473</v>
      </c>
      <c r="P244" s="19">
        <f t="shared" ref="P244:R244" si="330">SUM(P242,P243)</f>
        <v>0</v>
      </c>
      <c r="Q244" s="19">
        <f t="shared" si="330"/>
        <v>0</v>
      </c>
      <c r="R244" s="19">
        <f t="shared" si="330"/>
        <v>0</v>
      </c>
      <c r="S244" s="20">
        <f t="shared" si="326"/>
        <v>54112</v>
      </c>
    </row>
    <row r="245" spans="1:19" ht="13.7" customHeight="1" x14ac:dyDescent="0.4">
      <c r="A245" s="37"/>
      <c r="B245" s="13" t="s">
        <v>10</v>
      </c>
      <c r="C245" s="26">
        <v>2351</v>
      </c>
      <c r="D245" s="26">
        <v>2166</v>
      </c>
      <c r="E245" s="26">
        <v>2648</v>
      </c>
      <c r="F245" s="26">
        <v>2410</v>
      </c>
      <c r="G245" s="26">
        <v>2575</v>
      </c>
      <c r="H245" s="26">
        <v>2307</v>
      </c>
      <c r="I245" s="26">
        <v>2393</v>
      </c>
      <c r="J245" s="26">
        <v>2889</v>
      </c>
      <c r="K245" s="26">
        <v>2282</v>
      </c>
      <c r="L245" s="26" t="s">
        <v>54</v>
      </c>
      <c r="M245" s="26" t="s">
        <v>54</v>
      </c>
      <c r="N245" s="26" t="s">
        <v>54</v>
      </c>
      <c r="O245" s="26">
        <f t="shared" ref="O245:O246" si="331">SUM(C245:N245)</f>
        <v>22021</v>
      </c>
      <c r="P245" s="26" t="s">
        <v>54</v>
      </c>
      <c r="Q245" s="26" t="s">
        <v>54</v>
      </c>
      <c r="R245" s="26" t="s">
        <v>54</v>
      </c>
      <c r="S245" s="22">
        <f t="shared" si="326"/>
        <v>14856</v>
      </c>
    </row>
    <row r="246" spans="1:19" ht="13.7" customHeight="1" x14ac:dyDescent="0.4">
      <c r="A246" s="37"/>
      <c r="B246" s="16" t="s">
        <v>8</v>
      </c>
      <c r="C246" s="28">
        <v>0</v>
      </c>
      <c r="D246" s="28">
        <v>0</v>
      </c>
      <c r="E246" s="28">
        <v>0</v>
      </c>
      <c r="F246" s="28">
        <v>0</v>
      </c>
      <c r="G246" s="28">
        <v>0</v>
      </c>
      <c r="H246" s="28">
        <v>0</v>
      </c>
      <c r="I246" s="28">
        <v>0</v>
      </c>
      <c r="J246" s="28">
        <v>0</v>
      </c>
      <c r="K246" s="28">
        <v>0</v>
      </c>
      <c r="L246" s="28" t="s">
        <v>54</v>
      </c>
      <c r="M246" s="28" t="s">
        <v>54</v>
      </c>
      <c r="N246" s="28" t="s">
        <v>54</v>
      </c>
      <c r="O246" s="23">
        <f t="shared" si="331"/>
        <v>0</v>
      </c>
      <c r="P246" s="28" t="s">
        <v>54</v>
      </c>
      <c r="Q246" s="28" t="s">
        <v>54</v>
      </c>
      <c r="R246" s="28" t="s">
        <v>54</v>
      </c>
      <c r="S246" s="17">
        <f t="shared" si="326"/>
        <v>0</v>
      </c>
    </row>
    <row r="247" spans="1:19" ht="13.7" customHeight="1" x14ac:dyDescent="0.4">
      <c r="A247" s="38"/>
      <c r="B247" s="18" t="s">
        <v>9</v>
      </c>
      <c r="C247" s="21">
        <f t="shared" ref="C247:E247" si="332">SUM(C245:C246)</f>
        <v>2351</v>
      </c>
      <c r="D247" s="21">
        <f t="shared" si="332"/>
        <v>2166</v>
      </c>
      <c r="E247" s="21">
        <f t="shared" si="332"/>
        <v>2648</v>
      </c>
      <c r="F247" s="21">
        <f t="shared" ref="F247:M247" si="333">SUM(F245,F246)</f>
        <v>2410</v>
      </c>
      <c r="G247" s="21">
        <f t="shared" si="333"/>
        <v>2575</v>
      </c>
      <c r="H247" s="21">
        <f t="shared" si="333"/>
        <v>2307</v>
      </c>
      <c r="I247" s="21">
        <f t="shared" si="333"/>
        <v>2393</v>
      </c>
      <c r="J247" s="21">
        <f t="shared" si="333"/>
        <v>2889</v>
      </c>
      <c r="K247" s="21">
        <f t="shared" si="333"/>
        <v>2282</v>
      </c>
      <c r="L247" s="21">
        <f t="shared" si="333"/>
        <v>0</v>
      </c>
      <c r="M247" s="21">
        <f t="shared" si="333"/>
        <v>0</v>
      </c>
      <c r="N247" s="21">
        <f t="shared" ref="N247:O247" si="334">SUM(N245:N246)</f>
        <v>0</v>
      </c>
      <c r="O247" s="21">
        <f t="shared" si="334"/>
        <v>22021</v>
      </c>
      <c r="P247" s="21">
        <f t="shared" ref="P247:R247" si="335">SUM(P245,P246)</f>
        <v>0</v>
      </c>
      <c r="Q247" s="21">
        <f t="shared" si="335"/>
        <v>0</v>
      </c>
      <c r="R247" s="21">
        <f t="shared" si="335"/>
        <v>0</v>
      </c>
      <c r="S247" s="20">
        <f t="shared" si="326"/>
        <v>14856</v>
      </c>
    </row>
    <row r="248" spans="1:19" ht="13.7" customHeight="1" x14ac:dyDescent="0.4">
      <c r="A248" s="39" t="s">
        <v>47</v>
      </c>
      <c r="B248" s="13" t="s">
        <v>7</v>
      </c>
      <c r="C248" s="26">
        <v>47050</v>
      </c>
      <c r="D248" s="26">
        <v>52600</v>
      </c>
      <c r="E248" s="26">
        <v>63352</v>
      </c>
      <c r="F248" s="26">
        <v>53777</v>
      </c>
      <c r="G248" s="26">
        <v>59405</v>
      </c>
      <c r="H248" s="26">
        <v>57738</v>
      </c>
      <c r="I248" s="26">
        <v>58735</v>
      </c>
      <c r="J248" s="26">
        <v>66714</v>
      </c>
      <c r="K248" s="26">
        <v>59974</v>
      </c>
      <c r="L248" s="26" t="s">
        <v>54</v>
      </c>
      <c r="M248" s="26" t="s">
        <v>54</v>
      </c>
      <c r="N248" s="26" t="s">
        <v>54</v>
      </c>
      <c r="O248" s="26">
        <f t="shared" ref="O248:O249" si="336">SUM(C248:N248)</f>
        <v>519345</v>
      </c>
      <c r="P248" s="26" t="s">
        <v>54</v>
      </c>
      <c r="Q248" s="26" t="s">
        <v>54</v>
      </c>
      <c r="R248" s="26" t="s">
        <v>54</v>
      </c>
      <c r="S248" s="22">
        <f t="shared" si="326"/>
        <v>356343</v>
      </c>
    </row>
    <row r="249" spans="1:19" ht="13.7" customHeight="1" x14ac:dyDescent="0.4">
      <c r="A249" s="40"/>
      <c r="B249" s="16" t="s">
        <v>8</v>
      </c>
      <c r="C249" s="28">
        <v>0</v>
      </c>
      <c r="D249" s="28">
        <v>0</v>
      </c>
      <c r="E249" s="28">
        <v>1143</v>
      </c>
      <c r="F249" s="28">
        <v>4543</v>
      </c>
      <c r="G249" s="28">
        <v>3727</v>
      </c>
      <c r="H249" s="28">
        <v>5111</v>
      </c>
      <c r="I249" s="28">
        <v>2882</v>
      </c>
      <c r="J249" s="28">
        <v>7839</v>
      </c>
      <c r="K249" s="28">
        <v>5542</v>
      </c>
      <c r="L249" s="28" t="s">
        <v>54</v>
      </c>
      <c r="M249" s="28" t="s">
        <v>54</v>
      </c>
      <c r="N249" s="28" t="s">
        <v>54</v>
      </c>
      <c r="O249" s="23">
        <f t="shared" si="336"/>
        <v>30787</v>
      </c>
      <c r="P249" s="28" t="s">
        <v>54</v>
      </c>
      <c r="Q249" s="28" t="s">
        <v>54</v>
      </c>
      <c r="R249" s="28" t="s">
        <v>54</v>
      </c>
      <c r="S249" s="17">
        <f t="shared" si="326"/>
        <v>29644</v>
      </c>
    </row>
    <row r="250" spans="1:19" ht="13.7" customHeight="1" x14ac:dyDescent="0.4">
      <c r="A250" s="40"/>
      <c r="B250" s="18" t="s">
        <v>9</v>
      </c>
      <c r="C250" s="21">
        <f t="shared" ref="C250:E250" si="337">SUM(C248:C249)</f>
        <v>47050</v>
      </c>
      <c r="D250" s="21">
        <f t="shared" si="337"/>
        <v>52600</v>
      </c>
      <c r="E250" s="21">
        <f t="shared" si="337"/>
        <v>64495</v>
      </c>
      <c r="F250" s="19">
        <f t="shared" ref="F250:N250" si="338">SUM(F248,F249)</f>
        <v>58320</v>
      </c>
      <c r="G250" s="19">
        <f t="shared" si="338"/>
        <v>63132</v>
      </c>
      <c r="H250" s="19">
        <f t="shared" si="338"/>
        <v>62849</v>
      </c>
      <c r="I250" s="19">
        <f t="shared" si="338"/>
        <v>61617</v>
      </c>
      <c r="J250" s="19">
        <f t="shared" si="338"/>
        <v>74553</v>
      </c>
      <c r="K250" s="19">
        <f t="shared" si="338"/>
        <v>65516</v>
      </c>
      <c r="L250" s="19">
        <f t="shared" si="338"/>
        <v>0</v>
      </c>
      <c r="M250" s="19">
        <f t="shared" si="338"/>
        <v>0</v>
      </c>
      <c r="N250" s="19">
        <f t="shared" si="338"/>
        <v>0</v>
      </c>
      <c r="O250" s="21">
        <f t="shared" ref="O250" si="339">SUM(O248:O249)</f>
        <v>550132</v>
      </c>
      <c r="P250" s="19">
        <f t="shared" ref="P250:R250" si="340">SUM(P248,P249)</f>
        <v>0</v>
      </c>
      <c r="Q250" s="19">
        <f t="shared" si="340"/>
        <v>0</v>
      </c>
      <c r="R250" s="19">
        <f t="shared" si="340"/>
        <v>0</v>
      </c>
      <c r="S250" s="20">
        <f t="shared" si="326"/>
        <v>385987</v>
      </c>
    </row>
    <row r="251" spans="1:19" ht="13.7" customHeight="1" x14ac:dyDescent="0.4">
      <c r="A251" s="40"/>
      <c r="B251" s="13" t="s">
        <v>10</v>
      </c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 t="s">
        <v>54</v>
      </c>
      <c r="M251" s="26" t="s">
        <v>54</v>
      </c>
      <c r="N251" s="26" t="s">
        <v>54</v>
      </c>
      <c r="O251" s="26">
        <f t="shared" ref="O251:O252" si="341">SUM(C251:N251)</f>
        <v>0</v>
      </c>
      <c r="P251" s="26" t="s">
        <v>54</v>
      </c>
      <c r="Q251" s="26" t="s">
        <v>54</v>
      </c>
      <c r="R251" s="26" t="s">
        <v>54</v>
      </c>
      <c r="S251" s="22">
        <f t="shared" si="326"/>
        <v>0</v>
      </c>
    </row>
    <row r="252" spans="1:19" ht="13.7" customHeight="1" x14ac:dyDescent="0.4">
      <c r="A252" s="40"/>
      <c r="B252" s="16" t="s">
        <v>8</v>
      </c>
      <c r="C252" s="28">
        <v>0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28" t="s">
        <v>54</v>
      </c>
      <c r="M252" s="28" t="s">
        <v>54</v>
      </c>
      <c r="N252" s="28" t="s">
        <v>54</v>
      </c>
      <c r="O252" s="23">
        <f t="shared" si="341"/>
        <v>0</v>
      </c>
      <c r="P252" s="28" t="s">
        <v>54</v>
      </c>
      <c r="Q252" s="28" t="s">
        <v>54</v>
      </c>
      <c r="R252" s="28" t="s">
        <v>54</v>
      </c>
      <c r="S252" s="17">
        <f t="shared" si="326"/>
        <v>0</v>
      </c>
    </row>
    <row r="253" spans="1:19" ht="13.7" customHeight="1" thickBot="1" x14ac:dyDescent="0.45">
      <c r="A253" s="46"/>
      <c r="B253" s="18" t="s">
        <v>9</v>
      </c>
      <c r="C253" s="21">
        <f t="shared" ref="C253:E253" si="342">SUM(C251:C252)</f>
        <v>0</v>
      </c>
      <c r="D253" s="21">
        <f t="shared" si="342"/>
        <v>0</v>
      </c>
      <c r="E253" s="21">
        <f t="shared" si="342"/>
        <v>0</v>
      </c>
      <c r="F253" s="21">
        <f t="shared" ref="F253:M253" si="343">SUM(F251,F252)</f>
        <v>0</v>
      </c>
      <c r="G253" s="21">
        <f t="shared" si="343"/>
        <v>0</v>
      </c>
      <c r="H253" s="21">
        <f t="shared" si="343"/>
        <v>0</v>
      </c>
      <c r="I253" s="21">
        <f t="shared" si="343"/>
        <v>0</v>
      </c>
      <c r="J253" s="21">
        <f t="shared" si="343"/>
        <v>0</v>
      </c>
      <c r="K253" s="21">
        <f t="shared" si="343"/>
        <v>0</v>
      </c>
      <c r="L253" s="21">
        <f t="shared" si="343"/>
        <v>0</v>
      </c>
      <c r="M253" s="21">
        <f t="shared" si="343"/>
        <v>0</v>
      </c>
      <c r="N253" s="21">
        <f t="shared" ref="N253:O253" si="344">SUM(N251:N252)</f>
        <v>0</v>
      </c>
      <c r="O253" s="21">
        <f t="shared" si="344"/>
        <v>0</v>
      </c>
      <c r="P253" s="21">
        <f t="shared" ref="P253:R253" si="345">SUM(P251,P252)</f>
        <v>0</v>
      </c>
      <c r="Q253" s="21">
        <f t="shared" si="345"/>
        <v>0</v>
      </c>
      <c r="R253" s="21">
        <f t="shared" si="345"/>
        <v>0</v>
      </c>
      <c r="S253" s="20">
        <f t="shared" si="326"/>
        <v>0</v>
      </c>
    </row>
    <row r="254" spans="1:19" ht="13.7" customHeight="1" x14ac:dyDescent="0.4">
      <c r="A254" s="59" t="s">
        <v>48</v>
      </c>
      <c r="B254" s="13" t="s">
        <v>7</v>
      </c>
      <c r="C254" s="60">
        <f t="shared" ref="C254:N254" si="346">SUM(C6,C95,C160,)</f>
        <v>7188658</v>
      </c>
      <c r="D254" s="60">
        <f t="shared" si="346"/>
        <v>7558444</v>
      </c>
      <c r="E254" s="60">
        <f t="shared" si="346"/>
        <v>9041995</v>
      </c>
      <c r="F254" s="60">
        <f t="shared" si="346"/>
        <v>7648951</v>
      </c>
      <c r="G254" s="60">
        <f t="shared" si="346"/>
        <v>8892998</v>
      </c>
      <c r="H254" s="60">
        <f t="shared" si="346"/>
        <v>8690714</v>
      </c>
      <c r="I254" s="60">
        <f t="shared" si="346"/>
        <v>8992422</v>
      </c>
      <c r="J254" s="60">
        <f t="shared" si="346"/>
        <v>10200551</v>
      </c>
      <c r="K254" s="60">
        <f t="shared" si="346"/>
        <v>9184859</v>
      </c>
      <c r="L254" s="60">
        <f t="shared" si="346"/>
        <v>0</v>
      </c>
      <c r="M254" s="60">
        <f t="shared" si="346"/>
        <v>0</v>
      </c>
      <c r="N254" s="60">
        <f t="shared" si="346"/>
        <v>0</v>
      </c>
      <c r="O254" s="60">
        <f>SUM(C254:N254)</f>
        <v>77399592</v>
      </c>
      <c r="P254" s="60">
        <f>SUM(P6,P95,P160,)</f>
        <v>0</v>
      </c>
      <c r="Q254" s="60">
        <f>SUM(Q6,Q95,Q160,)</f>
        <v>0</v>
      </c>
      <c r="R254" s="60">
        <f>SUM(R6,R95,R160,)</f>
        <v>0</v>
      </c>
      <c r="S254" s="14">
        <f t="shared" si="326"/>
        <v>53610495</v>
      </c>
    </row>
    <row r="255" spans="1:19" ht="13.7" customHeight="1" x14ac:dyDescent="0.4">
      <c r="A255" s="43"/>
      <c r="B255" s="16" t="s">
        <v>8</v>
      </c>
      <c r="C255" s="23">
        <f t="shared" ref="C255:N255" si="347">SUM(C7,C96,C161)</f>
        <v>2683481</v>
      </c>
      <c r="D255" s="23">
        <f t="shared" si="347"/>
        <v>2653271</v>
      </c>
      <c r="E255" s="23">
        <f t="shared" si="347"/>
        <v>3243682</v>
      </c>
      <c r="F255" s="23">
        <f t="shared" si="347"/>
        <v>3275416</v>
      </c>
      <c r="G255" s="23">
        <f t="shared" si="347"/>
        <v>3340991</v>
      </c>
      <c r="H255" s="23">
        <f t="shared" si="347"/>
        <v>3546907</v>
      </c>
      <c r="I255" s="23">
        <f t="shared" si="347"/>
        <v>4058829</v>
      </c>
      <c r="J255" s="23">
        <f t="shared" si="347"/>
        <v>4313973</v>
      </c>
      <c r="K255" s="23">
        <f t="shared" si="347"/>
        <v>3853902</v>
      </c>
      <c r="L255" s="23">
        <f t="shared" si="347"/>
        <v>0</v>
      </c>
      <c r="M255" s="23">
        <f t="shared" si="347"/>
        <v>0</v>
      </c>
      <c r="N255" s="23">
        <f t="shared" si="347"/>
        <v>0</v>
      </c>
      <c r="O255" s="23">
        <f>SUM(C255:N255)</f>
        <v>30970452</v>
      </c>
      <c r="P255" s="23">
        <f>SUM(P7,P96,P161)</f>
        <v>0</v>
      </c>
      <c r="Q255" s="23">
        <f>SUM(Q7,Q96,Q161)</f>
        <v>0</v>
      </c>
      <c r="R255" s="23">
        <f>SUM(R7,R96,R161)</f>
        <v>0</v>
      </c>
      <c r="S255" s="17">
        <f t="shared" si="326"/>
        <v>22390018</v>
      </c>
    </row>
    <row r="256" spans="1:19" ht="13.7" customHeight="1" x14ac:dyDescent="0.4">
      <c r="A256" s="43"/>
      <c r="B256" s="18" t="s">
        <v>9</v>
      </c>
      <c r="C256" s="44">
        <f t="shared" ref="C256:R256" si="348">SUM(C254:C255)</f>
        <v>9872139</v>
      </c>
      <c r="D256" s="44">
        <f t="shared" si="348"/>
        <v>10211715</v>
      </c>
      <c r="E256" s="44">
        <f t="shared" si="348"/>
        <v>12285677</v>
      </c>
      <c r="F256" s="44">
        <f t="shared" si="348"/>
        <v>10924367</v>
      </c>
      <c r="G256" s="44">
        <f t="shared" si="348"/>
        <v>12233989</v>
      </c>
      <c r="H256" s="44">
        <f t="shared" si="348"/>
        <v>12237621</v>
      </c>
      <c r="I256" s="44">
        <f t="shared" si="348"/>
        <v>13051251</v>
      </c>
      <c r="J256" s="44">
        <f t="shared" si="348"/>
        <v>14514524</v>
      </c>
      <c r="K256" s="44">
        <f t="shared" si="348"/>
        <v>13038761</v>
      </c>
      <c r="L256" s="44">
        <f t="shared" si="348"/>
        <v>0</v>
      </c>
      <c r="M256" s="44">
        <f t="shared" si="348"/>
        <v>0</v>
      </c>
      <c r="N256" s="44">
        <f t="shared" si="348"/>
        <v>0</v>
      </c>
      <c r="O256" s="21">
        <f t="shared" si="348"/>
        <v>108370044</v>
      </c>
      <c r="P256" s="44">
        <f t="shared" si="348"/>
        <v>0</v>
      </c>
      <c r="Q256" s="44">
        <f t="shared" si="348"/>
        <v>0</v>
      </c>
      <c r="R256" s="44">
        <f t="shared" si="348"/>
        <v>0</v>
      </c>
      <c r="S256" s="20">
        <f t="shared" si="326"/>
        <v>76000513</v>
      </c>
    </row>
    <row r="257" spans="1:19" ht="13.7" customHeight="1" x14ac:dyDescent="0.4">
      <c r="A257" s="43"/>
      <c r="B257" s="13" t="s">
        <v>10</v>
      </c>
      <c r="C257" s="26">
        <f t="shared" ref="C257:N258" si="349">SUM(C9,C98,C163)</f>
        <v>45084901</v>
      </c>
      <c r="D257" s="26">
        <f t="shared" si="349"/>
        <v>44985853</v>
      </c>
      <c r="E257" s="26">
        <f t="shared" si="349"/>
        <v>53620555</v>
      </c>
      <c r="F257" s="26">
        <f t="shared" si="349"/>
        <v>49168710</v>
      </c>
      <c r="G257" s="26">
        <f t="shared" si="349"/>
        <v>45116106</v>
      </c>
      <c r="H257" s="26">
        <f t="shared" si="349"/>
        <v>48833893</v>
      </c>
      <c r="I257" s="26">
        <f t="shared" si="349"/>
        <v>55357540</v>
      </c>
      <c r="J257" s="26">
        <f t="shared" si="349"/>
        <v>52160139</v>
      </c>
      <c r="K257" s="26">
        <f t="shared" si="349"/>
        <v>51237934</v>
      </c>
      <c r="L257" s="26">
        <f t="shared" si="349"/>
        <v>0</v>
      </c>
      <c r="M257" s="26">
        <f t="shared" si="349"/>
        <v>0</v>
      </c>
      <c r="N257" s="26">
        <f t="shared" si="349"/>
        <v>0</v>
      </c>
      <c r="O257" s="26">
        <f>SUM(C257:N257)</f>
        <v>445565631</v>
      </c>
      <c r="P257" s="26">
        <f t="shared" ref="P257:R258" si="350">SUM(P9,P98,P163)</f>
        <v>0</v>
      </c>
      <c r="Q257" s="26">
        <f t="shared" si="350"/>
        <v>0</v>
      </c>
      <c r="R257" s="26">
        <f t="shared" si="350"/>
        <v>0</v>
      </c>
      <c r="S257" s="22">
        <f t="shared" si="326"/>
        <v>301874322</v>
      </c>
    </row>
    <row r="258" spans="1:19" ht="13.7" customHeight="1" x14ac:dyDescent="0.4">
      <c r="A258" s="43"/>
      <c r="B258" s="16" t="s">
        <v>8</v>
      </c>
      <c r="C258" s="23">
        <f t="shared" si="349"/>
        <v>175057705</v>
      </c>
      <c r="D258" s="23">
        <f t="shared" si="349"/>
        <v>189257422</v>
      </c>
      <c r="E258" s="23">
        <f t="shared" si="349"/>
        <v>219887041</v>
      </c>
      <c r="F258" s="23">
        <f t="shared" si="349"/>
        <v>200836052</v>
      </c>
      <c r="G258" s="23">
        <f t="shared" si="349"/>
        <v>193032407</v>
      </c>
      <c r="H258" s="23">
        <f t="shared" si="349"/>
        <v>204312580</v>
      </c>
      <c r="I258" s="23">
        <f t="shared" si="349"/>
        <v>209339504</v>
      </c>
      <c r="J258" s="23">
        <f t="shared" si="349"/>
        <v>196358952</v>
      </c>
      <c r="K258" s="23">
        <f t="shared" si="349"/>
        <v>209584042</v>
      </c>
      <c r="L258" s="23">
        <f t="shared" si="349"/>
        <v>0</v>
      </c>
      <c r="M258" s="23">
        <f t="shared" si="349"/>
        <v>0</v>
      </c>
      <c r="N258" s="23">
        <f t="shared" si="349"/>
        <v>0</v>
      </c>
      <c r="O258" s="23">
        <f>SUM(C258:N258)</f>
        <v>1797665705</v>
      </c>
      <c r="P258" s="23">
        <f t="shared" si="350"/>
        <v>0</v>
      </c>
      <c r="Q258" s="23">
        <f t="shared" si="350"/>
        <v>0</v>
      </c>
      <c r="R258" s="23">
        <f t="shared" si="350"/>
        <v>0</v>
      </c>
      <c r="S258" s="17">
        <f t="shared" si="326"/>
        <v>1213463537</v>
      </c>
    </row>
    <row r="259" spans="1:19" ht="13.7" customHeight="1" thickBot="1" x14ac:dyDescent="0.45">
      <c r="A259" s="61"/>
      <c r="B259" s="18" t="s">
        <v>9</v>
      </c>
      <c r="C259" s="33">
        <f t="shared" ref="C259:R259" si="351">SUM(C257:C258)</f>
        <v>220142606</v>
      </c>
      <c r="D259" s="33">
        <f t="shared" si="351"/>
        <v>234243275</v>
      </c>
      <c r="E259" s="33">
        <f t="shared" si="351"/>
        <v>273507596</v>
      </c>
      <c r="F259" s="33">
        <f t="shared" si="351"/>
        <v>250004762</v>
      </c>
      <c r="G259" s="33">
        <f t="shared" si="351"/>
        <v>238148513</v>
      </c>
      <c r="H259" s="33">
        <f t="shared" si="351"/>
        <v>253146473</v>
      </c>
      <c r="I259" s="33">
        <f t="shared" si="351"/>
        <v>264697044</v>
      </c>
      <c r="J259" s="33">
        <f t="shared" si="351"/>
        <v>248519091</v>
      </c>
      <c r="K259" s="33">
        <f t="shared" si="351"/>
        <v>260821976</v>
      </c>
      <c r="L259" s="33">
        <f t="shared" si="351"/>
        <v>0</v>
      </c>
      <c r="M259" s="33">
        <f t="shared" si="351"/>
        <v>0</v>
      </c>
      <c r="N259" s="33">
        <f t="shared" si="351"/>
        <v>0</v>
      </c>
      <c r="O259" s="21">
        <f t="shared" si="351"/>
        <v>2243231336</v>
      </c>
      <c r="P259" s="33">
        <f t="shared" si="351"/>
        <v>0</v>
      </c>
      <c r="Q259" s="33">
        <f t="shared" si="351"/>
        <v>0</v>
      </c>
      <c r="R259" s="33">
        <f t="shared" si="351"/>
        <v>0</v>
      </c>
      <c r="S259" s="34">
        <f t="shared" si="326"/>
        <v>1515337859</v>
      </c>
    </row>
    <row r="260" spans="1:19" s="62" customFormat="1" x14ac:dyDescent="0.4">
      <c r="A260" s="62" t="s">
        <v>49</v>
      </c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4" t="s">
        <v>50</v>
      </c>
      <c r="M260" s="63" t="s">
        <v>51</v>
      </c>
      <c r="N260" s="63"/>
      <c r="O260" s="63"/>
      <c r="P260" s="63"/>
      <c r="Q260" s="63"/>
      <c r="R260" s="63"/>
      <c r="S260" s="63"/>
    </row>
    <row r="261" spans="1:19" x14ac:dyDescent="0.4">
      <c r="M261" s="2" t="s">
        <v>52</v>
      </c>
    </row>
    <row r="262" spans="1:19" x14ac:dyDescent="0.4">
      <c r="M262" s="2" t="s">
        <v>57</v>
      </c>
    </row>
    <row r="263" spans="1:19" x14ac:dyDescent="0.4">
      <c r="M263" s="2" t="s">
        <v>53</v>
      </c>
    </row>
  </sheetData>
  <mergeCells count="74">
    <mergeCell ref="A242:A247"/>
    <mergeCell ref="A248:A253"/>
    <mergeCell ref="A254:A259"/>
    <mergeCell ref="A219:A224"/>
    <mergeCell ref="A225:A230"/>
    <mergeCell ref="A231:A236"/>
    <mergeCell ref="A237:S238"/>
    <mergeCell ref="A239:S239"/>
    <mergeCell ref="A240:A241"/>
    <mergeCell ref="B240:B241"/>
    <mergeCell ref="C240:E240"/>
    <mergeCell ref="F240:R240"/>
    <mergeCell ref="S240:S241"/>
    <mergeCell ref="A183:A188"/>
    <mergeCell ref="A189:A194"/>
    <mergeCell ref="A195:A200"/>
    <mergeCell ref="A201:A206"/>
    <mergeCell ref="A207:A212"/>
    <mergeCell ref="A213:A218"/>
    <mergeCell ref="A160:A165"/>
    <mergeCell ref="A166:A171"/>
    <mergeCell ref="A172:A177"/>
    <mergeCell ref="A178:S179"/>
    <mergeCell ref="A180:S180"/>
    <mergeCell ref="A181:A182"/>
    <mergeCell ref="B181:B182"/>
    <mergeCell ref="C181:E181"/>
    <mergeCell ref="F181:R181"/>
    <mergeCell ref="S181:S182"/>
    <mergeCell ref="A124:A129"/>
    <mergeCell ref="A130:A135"/>
    <mergeCell ref="A136:A141"/>
    <mergeCell ref="A142:A147"/>
    <mergeCell ref="A148:A153"/>
    <mergeCell ref="A154:A159"/>
    <mergeCell ref="A101:A106"/>
    <mergeCell ref="A107:A112"/>
    <mergeCell ref="A113:A118"/>
    <mergeCell ref="A119:S120"/>
    <mergeCell ref="A121:S121"/>
    <mergeCell ref="A122:A123"/>
    <mergeCell ref="B122:B123"/>
    <mergeCell ref="C122:E122"/>
    <mergeCell ref="F122:R122"/>
    <mergeCell ref="S122:S123"/>
    <mergeCell ref="A65:A70"/>
    <mergeCell ref="A71:A76"/>
    <mergeCell ref="A77:A82"/>
    <mergeCell ref="A83:A88"/>
    <mergeCell ref="A89:A94"/>
    <mergeCell ref="A95:A100"/>
    <mergeCell ref="A42:A47"/>
    <mergeCell ref="A48:A53"/>
    <mergeCell ref="A54:A59"/>
    <mergeCell ref="A60:S61"/>
    <mergeCell ref="A62:S62"/>
    <mergeCell ref="A63:A64"/>
    <mergeCell ref="B63:B64"/>
    <mergeCell ref="C63:E63"/>
    <mergeCell ref="F63:R63"/>
    <mergeCell ref="S63:S64"/>
    <mergeCell ref="A6:A11"/>
    <mergeCell ref="A12:A17"/>
    <mergeCell ref="A18:A23"/>
    <mergeCell ref="A24:A29"/>
    <mergeCell ref="A30:A35"/>
    <mergeCell ref="A36:A41"/>
    <mergeCell ref="A1:S2"/>
    <mergeCell ref="A3:S3"/>
    <mergeCell ref="A4:A5"/>
    <mergeCell ref="B4:B5"/>
    <mergeCell ref="C4:E4"/>
    <mergeCell ref="F4:R4"/>
    <mergeCell ref="S4:S5"/>
  </mergeCells>
  <phoneticPr fontId="3"/>
  <pageMargins left="0.70866141732283472" right="0.70866141732283472" top="0.62992125984251968" bottom="0.62992125984251968" header="0.31496062992125984" footer="0.31496062992125984"/>
  <pageSetup paperSize="9" scale="48" fitToWidth="0" fitToHeight="0" orientation="landscape" r:id="rId1"/>
  <rowBreaks count="4" manualBreakCount="4">
    <brk id="59" max="16383" man="1"/>
    <brk id="118" max="16383" man="1"/>
    <brk id="177" max="16383" man="1"/>
    <brk id="2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利用概況集計表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健人</dc:creator>
  <cp:lastModifiedBy>山田　健人</cp:lastModifiedBy>
  <dcterms:created xsi:type="dcterms:W3CDTF">2023-10-31T00:02:08Z</dcterms:created>
  <dcterms:modified xsi:type="dcterms:W3CDTF">2023-10-31T00:03:38Z</dcterms:modified>
</cp:coreProperties>
</file>