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filterPrivacy="1" defaultThemeVersion="124226"/>
  <xr:revisionPtr revIDLastSave="0" documentId="13_ncr:1_{878824DA-B150-44C1-B1F5-D3EBEBB31668}" xr6:coauthVersionLast="36" xr6:coauthVersionMax="36" xr10:uidLastSave="{00000000-0000-0000-0000-000000000000}"/>
  <bookViews>
    <workbookView xWindow="0" yWindow="0" windowWidth="20490" windowHeight="7770" xr2:uid="{00000000-000D-0000-FFFF-FFFF00000000}"/>
  </bookViews>
  <sheets>
    <sheet name="令和5年" sheetId="6" r:id="rId1"/>
  </sheets>
  <definedNames>
    <definedName name="_xlnm._FilterDatabase" localSheetId="0" hidden="1">令和5年!$B$1:$B$472</definedName>
    <definedName name="_xlnm.Print_Area" localSheetId="0">令和5年!$A$1:$S$454</definedName>
  </definedNames>
  <calcPr calcId="191029"/>
</workbook>
</file>

<file path=xl/calcChain.xml><?xml version="1.0" encoding="utf-8"?>
<calcChain xmlns="http://schemas.openxmlformats.org/spreadsheetml/2006/main">
  <c r="L204" i="6" l="1"/>
  <c r="L205" i="6"/>
  <c r="K9" i="6" l="1"/>
  <c r="K10" i="6"/>
  <c r="O231" i="6" l="1"/>
  <c r="S231" i="6"/>
  <c r="O232" i="6"/>
  <c r="S232" i="6"/>
  <c r="C233" i="6"/>
  <c r="D233" i="6"/>
  <c r="E233" i="6"/>
  <c r="F233" i="6"/>
  <c r="G233" i="6"/>
  <c r="H233" i="6"/>
  <c r="I233" i="6"/>
  <c r="J233" i="6"/>
  <c r="K233" i="6"/>
  <c r="L233" i="6"/>
  <c r="M233" i="6"/>
  <c r="N233" i="6"/>
  <c r="S233" i="6" s="1"/>
  <c r="P233" i="6"/>
  <c r="Q233" i="6"/>
  <c r="R233" i="6"/>
  <c r="O234" i="6"/>
  <c r="S234" i="6"/>
  <c r="O235" i="6"/>
  <c r="S235" i="6"/>
  <c r="C236" i="6"/>
  <c r="D236" i="6"/>
  <c r="E236" i="6"/>
  <c r="F236" i="6"/>
  <c r="G236" i="6"/>
  <c r="H236" i="6"/>
  <c r="I236" i="6"/>
  <c r="J236" i="6"/>
  <c r="K236" i="6"/>
  <c r="L236" i="6"/>
  <c r="M236" i="6"/>
  <c r="N236" i="6"/>
  <c r="P236" i="6"/>
  <c r="Q236" i="6"/>
  <c r="R236" i="6"/>
  <c r="S236" i="6"/>
  <c r="O236" i="6" l="1"/>
  <c r="O233" i="6"/>
  <c r="I280" i="6"/>
  <c r="I283" i="6"/>
  <c r="I268" i="6"/>
  <c r="I271" i="6"/>
  <c r="I14" i="6" l="1"/>
  <c r="G6" i="6" l="1"/>
  <c r="G7" i="6"/>
  <c r="G9" i="6"/>
  <c r="G10" i="6"/>
  <c r="G14" i="6"/>
  <c r="G17" i="6"/>
  <c r="G20" i="6"/>
  <c r="F14" i="6"/>
  <c r="F7" i="6"/>
  <c r="E448" i="6" l="1"/>
  <c r="D448" i="6"/>
  <c r="C448" i="6"/>
  <c r="E445" i="6"/>
  <c r="D445" i="6"/>
  <c r="C445" i="6"/>
  <c r="E442" i="6"/>
  <c r="D442" i="6"/>
  <c r="C442" i="6"/>
  <c r="E439" i="6"/>
  <c r="D439" i="6"/>
  <c r="C439" i="6"/>
  <c r="E436" i="6"/>
  <c r="D436" i="6"/>
  <c r="C436" i="6"/>
  <c r="E433" i="6"/>
  <c r="D433" i="6"/>
  <c r="C433" i="6"/>
  <c r="E430" i="6"/>
  <c r="D430" i="6"/>
  <c r="C430" i="6"/>
  <c r="E427" i="6"/>
  <c r="D427" i="6"/>
  <c r="C427" i="6"/>
  <c r="E424" i="6"/>
  <c r="D424" i="6"/>
  <c r="C424" i="6"/>
  <c r="E421" i="6"/>
  <c r="D421" i="6"/>
  <c r="C421" i="6"/>
  <c r="E413" i="6"/>
  <c r="D413" i="6"/>
  <c r="C413" i="6"/>
  <c r="E410" i="6"/>
  <c r="D410" i="6"/>
  <c r="C410" i="6"/>
  <c r="E407" i="6"/>
  <c r="D407" i="6"/>
  <c r="C407" i="6"/>
  <c r="E404" i="6"/>
  <c r="D404" i="6"/>
  <c r="C404" i="6"/>
  <c r="E401" i="6"/>
  <c r="D401" i="6"/>
  <c r="C401" i="6"/>
  <c r="E398" i="6"/>
  <c r="D398" i="6"/>
  <c r="C398" i="6"/>
  <c r="E395" i="6"/>
  <c r="D395" i="6"/>
  <c r="C395" i="6"/>
  <c r="E392" i="6"/>
  <c r="D392" i="6"/>
  <c r="C392" i="6"/>
  <c r="E389" i="6"/>
  <c r="D389" i="6"/>
  <c r="C389" i="6"/>
  <c r="E386" i="6"/>
  <c r="D386" i="6"/>
  <c r="C386" i="6"/>
  <c r="E383" i="6"/>
  <c r="D383" i="6"/>
  <c r="C383" i="6"/>
  <c r="E380" i="6"/>
  <c r="D380" i="6"/>
  <c r="C380" i="6"/>
  <c r="E377" i="6"/>
  <c r="D377" i="6"/>
  <c r="C377" i="6"/>
  <c r="E374" i="6"/>
  <c r="D374" i="6"/>
  <c r="C374" i="6"/>
  <c r="E371" i="6"/>
  <c r="D371" i="6"/>
  <c r="C371" i="6"/>
  <c r="E368" i="6"/>
  <c r="D368" i="6"/>
  <c r="C368" i="6"/>
  <c r="E364" i="6"/>
  <c r="D364" i="6"/>
  <c r="C364" i="6"/>
  <c r="E363" i="6"/>
  <c r="D363" i="6"/>
  <c r="C363" i="6"/>
  <c r="E361" i="6"/>
  <c r="D361" i="6"/>
  <c r="C361" i="6"/>
  <c r="E360" i="6"/>
  <c r="D360" i="6"/>
  <c r="C360" i="6"/>
  <c r="E354" i="6"/>
  <c r="D354" i="6"/>
  <c r="C354" i="6"/>
  <c r="E351" i="6"/>
  <c r="D351" i="6"/>
  <c r="C351" i="6"/>
  <c r="E348" i="6"/>
  <c r="D348" i="6"/>
  <c r="C348" i="6"/>
  <c r="E345" i="6"/>
  <c r="D345" i="6"/>
  <c r="C345" i="6"/>
  <c r="E342" i="6"/>
  <c r="D342" i="6"/>
  <c r="C342" i="6"/>
  <c r="E339" i="6"/>
  <c r="D339" i="6"/>
  <c r="C339" i="6"/>
  <c r="E336" i="6"/>
  <c r="D336" i="6"/>
  <c r="C336" i="6"/>
  <c r="E333" i="6"/>
  <c r="D333" i="6"/>
  <c r="C333" i="6"/>
  <c r="E330" i="6"/>
  <c r="D330" i="6"/>
  <c r="C330" i="6"/>
  <c r="E327" i="6"/>
  <c r="D327" i="6"/>
  <c r="C327" i="6"/>
  <c r="E324" i="6"/>
  <c r="D324" i="6"/>
  <c r="C324" i="6"/>
  <c r="E321" i="6"/>
  <c r="D321" i="6"/>
  <c r="C321" i="6"/>
  <c r="E318" i="6"/>
  <c r="D318" i="6"/>
  <c r="C318" i="6"/>
  <c r="E315" i="6"/>
  <c r="D315" i="6"/>
  <c r="C315" i="6"/>
  <c r="E312" i="6"/>
  <c r="D312" i="6"/>
  <c r="C312" i="6"/>
  <c r="E309" i="6"/>
  <c r="D309" i="6"/>
  <c r="C309" i="6"/>
  <c r="E306" i="6"/>
  <c r="D306" i="6"/>
  <c r="C306" i="6"/>
  <c r="E303" i="6"/>
  <c r="D303" i="6"/>
  <c r="C303" i="6"/>
  <c r="E295" i="6"/>
  <c r="D295" i="6"/>
  <c r="C295" i="6"/>
  <c r="E292" i="6"/>
  <c r="D292" i="6"/>
  <c r="C292" i="6"/>
  <c r="E289" i="6"/>
  <c r="D289" i="6"/>
  <c r="C289" i="6"/>
  <c r="E286" i="6"/>
  <c r="D286" i="6"/>
  <c r="C286" i="6"/>
  <c r="E283" i="6"/>
  <c r="D283" i="6"/>
  <c r="C283" i="6"/>
  <c r="E280" i="6"/>
  <c r="D280" i="6"/>
  <c r="C280" i="6"/>
  <c r="E277" i="6"/>
  <c r="D277" i="6"/>
  <c r="C277" i="6"/>
  <c r="E274" i="6"/>
  <c r="D274" i="6"/>
  <c r="C274" i="6"/>
  <c r="E271" i="6"/>
  <c r="D271" i="6"/>
  <c r="C271" i="6"/>
  <c r="E268" i="6"/>
  <c r="D268" i="6"/>
  <c r="C268" i="6"/>
  <c r="E265" i="6"/>
  <c r="D265" i="6"/>
  <c r="C265" i="6"/>
  <c r="E262" i="6"/>
  <c r="D262" i="6"/>
  <c r="C262" i="6"/>
  <c r="E259" i="6"/>
  <c r="D259" i="6"/>
  <c r="C259" i="6"/>
  <c r="E256" i="6"/>
  <c r="D256" i="6"/>
  <c r="C256" i="6"/>
  <c r="E253" i="6"/>
  <c r="D253" i="6"/>
  <c r="C253" i="6"/>
  <c r="E250" i="6"/>
  <c r="D250" i="6"/>
  <c r="C250" i="6"/>
  <c r="E247" i="6"/>
  <c r="D247" i="6"/>
  <c r="C247" i="6"/>
  <c r="E244" i="6"/>
  <c r="D244" i="6"/>
  <c r="C244" i="6"/>
  <c r="E230" i="6"/>
  <c r="D230" i="6"/>
  <c r="C230" i="6"/>
  <c r="E227" i="6"/>
  <c r="D227" i="6"/>
  <c r="C227" i="6"/>
  <c r="E224" i="6"/>
  <c r="D224" i="6"/>
  <c r="C224" i="6"/>
  <c r="E221" i="6"/>
  <c r="D221" i="6"/>
  <c r="C221" i="6"/>
  <c r="E218" i="6"/>
  <c r="D218" i="6"/>
  <c r="C218" i="6"/>
  <c r="E215" i="6"/>
  <c r="D215" i="6"/>
  <c r="C215" i="6"/>
  <c r="C203" i="6" s="1"/>
  <c r="E212" i="6"/>
  <c r="D212" i="6"/>
  <c r="C212" i="6"/>
  <c r="E209" i="6"/>
  <c r="D209" i="6"/>
  <c r="C209" i="6"/>
  <c r="E205" i="6"/>
  <c r="D205" i="6"/>
  <c r="C205" i="6"/>
  <c r="E204" i="6"/>
  <c r="D204" i="6"/>
  <c r="C204" i="6"/>
  <c r="E202" i="6"/>
  <c r="D202" i="6"/>
  <c r="C202" i="6"/>
  <c r="E201" i="6"/>
  <c r="D201" i="6"/>
  <c r="C201" i="6"/>
  <c r="E200" i="6"/>
  <c r="D200" i="6"/>
  <c r="C200" i="6"/>
  <c r="E197" i="6"/>
  <c r="D197" i="6"/>
  <c r="C197" i="6"/>
  <c r="E194" i="6"/>
  <c r="D194" i="6"/>
  <c r="C194" i="6"/>
  <c r="E191" i="6"/>
  <c r="D191" i="6"/>
  <c r="C191" i="6"/>
  <c r="E188" i="6"/>
  <c r="D188" i="6"/>
  <c r="C188" i="6"/>
  <c r="E185" i="6"/>
  <c r="D185" i="6"/>
  <c r="C185" i="6"/>
  <c r="E177" i="6"/>
  <c r="D177" i="6"/>
  <c r="C177" i="6"/>
  <c r="C171" i="6" s="1"/>
  <c r="E174" i="6"/>
  <c r="D174" i="6"/>
  <c r="C174" i="6"/>
  <c r="E171" i="6"/>
  <c r="E170" i="6"/>
  <c r="D170" i="6"/>
  <c r="C170" i="6"/>
  <c r="E169" i="6"/>
  <c r="D169" i="6"/>
  <c r="C169" i="6"/>
  <c r="E167" i="6"/>
  <c r="D167" i="6"/>
  <c r="C167" i="6"/>
  <c r="E166" i="6"/>
  <c r="D166" i="6"/>
  <c r="C166" i="6"/>
  <c r="E165" i="6"/>
  <c r="D165" i="6"/>
  <c r="C165" i="6"/>
  <c r="E162" i="6"/>
  <c r="D162" i="6"/>
  <c r="C162" i="6"/>
  <c r="E159" i="6"/>
  <c r="D159" i="6"/>
  <c r="C159" i="6"/>
  <c r="E156" i="6"/>
  <c r="D156" i="6"/>
  <c r="C156" i="6"/>
  <c r="E153" i="6"/>
  <c r="D153" i="6"/>
  <c r="C153" i="6"/>
  <c r="E150" i="6"/>
  <c r="D150" i="6"/>
  <c r="C150" i="6"/>
  <c r="E147" i="6"/>
  <c r="D147" i="6"/>
  <c r="C147" i="6"/>
  <c r="E144" i="6"/>
  <c r="D144" i="6"/>
  <c r="C144" i="6"/>
  <c r="E141" i="6"/>
  <c r="D141" i="6"/>
  <c r="C141" i="6"/>
  <c r="E138" i="6"/>
  <c r="D138" i="6"/>
  <c r="C138" i="6"/>
  <c r="E135" i="6"/>
  <c r="D135" i="6"/>
  <c r="C135" i="6"/>
  <c r="E132" i="6"/>
  <c r="D132" i="6"/>
  <c r="C132" i="6"/>
  <c r="E129" i="6"/>
  <c r="D129" i="6"/>
  <c r="C129" i="6"/>
  <c r="E126" i="6"/>
  <c r="D126" i="6"/>
  <c r="C126" i="6"/>
  <c r="E118" i="6"/>
  <c r="D118" i="6"/>
  <c r="C118" i="6"/>
  <c r="E115" i="6"/>
  <c r="D115" i="6"/>
  <c r="C115" i="6"/>
  <c r="E112" i="6"/>
  <c r="D112" i="6"/>
  <c r="C112" i="6"/>
  <c r="E109" i="6"/>
  <c r="D109" i="6"/>
  <c r="C109" i="6"/>
  <c r="E106" i="6"/>
  <c r="D106" i="6"/>
  <c r="C106" i="6"/>
  <c r="E103" i="6"/>
  <c r="D103" i="6"/>
  <c r="C103" i="6"/>
  <c r="E99" i="6"/>
  <c r="D99" i="6"/>
  <c r="C99" i="6"/>
  <c r="E98" i="6"/>
  <c r="D98" i="6"/>
  <c r="C98" i="6"/>
  <c r="E96" i="6"/>
  <c r="D96" i="6"/>
  <c r="C96" i="6"/>
  <c r="E95" i="6"/>
  <c r="D95" i="6"/>
  <c r="C95" i="6"/>
  <c r="E94" i="6"/>
  <c r="D94" i="6"/>
  <c r="C94" i="6"/>
  <c r="E91" i="6"/>
  <c r="D91" i="6"/>
  <c r="C91" i="6"/>
  <c r="E88" i="6"/>
  <c r="D88" i="6"/>
  <c r="C88" i="6"/>
  <c r="E85" i="6"/>
  <c r="D85" i="6"/>
  <c r="C85" i="6"/>
  <c r="E82" i="6"/>
  <c r="D82" i="6"/>
  <c r="C82" i="6"/>
  <c r="E79" i="6"/>
  <c r="D79" i="6"/>
  <c r="C79" i="6"/>
  <c r="E76" i="6"/>
  <c r="D76" i="6"/>
  <c r="C76" i="6"/>
  <c r="E73" i="6"/>
  <c r="D73" i="6"/>
  <c r="C73" i="6"/>
  <c r="E70" i="6"/>
  <c r="D70" i="6"/>
  <c r="C70" i="6"/>
  <c r="E67" i="6"/>
  <c r="D67" i="6"/>
  <c r="C67" i="6"/>
  <c r="E59" i="6"/>
  <c r="D59" i="6"/>
  <c r="C59" i="6"/>
  <c r="E56" i="6"/>
  <c r="D56" i="6"/>
  <c r="C56" i="6"/>
  <c r="E52" i="6"/>
  <c r="D52" i="6"/>
  <c r="C52" i="6"/>
  <c r="E51" i="6"/>
  <c r="D51" i="6"/>
  <c r="C51" i="6"/>
  <c r="E49" i="6"/>
  <c r="D49" i="6"/>
  <c r="C49" i="6"/>
  <c r="E48" i="6"/>
  <c r="D48" i="6"/>
  <c r="C48" i="6"/>
  <c r="E47" i="6"/>
  <c r="D47" i="6"/>
  <c r="C47" i="6"/>
  <c r="E44" i="6"/>
  <c r="D44" i="6"/>
  <c r="C44" i="6"/>
  <c r="E41" i="6"/>
  <c r="D41" i="6"/>
  <c r="C41" i="6"/>
  <c r="E38" i="6"/>
  <c r="D38" i="6"/>
  <c r="C38" i="6"/>
  <c r="E35" i="6"/>
  <c r="D35" i="6"/>
  <c r="C35" i="6"/>
  <c r="E32" i="6"/>
  <c r="D32" i="6"/>
  <c r="C32" i="6"/>
  <c r="E29" i="6"/>
  <c r="D29" i="6"/>
  <c r="C29" i="6"/>
  <c r="E26" i="6"/>
  <c r="D26" i="6"/>
  <c r="C26" i="6"/>
  <c r="E23" i="6"/>
  <c r="D23" i="6"/>
  <c r="C23" i="6"/>
  <c r="E20" i="6"/>
  <c r="D20" i="6"/>
  <c r="C20" i="6"/>
  <c r="E17" i="6"/>
  <c r="D17" i="6"/>
  <c r="C17" i="6"/>
  <c r="E14" i="6"/>
  <c r="D14" i="6"/>
  <c r="C14" i="6"/>
  <c r="E10" i="6"/>
  <c r="D10" i="6"/>
  <c r="C10" i="6"/>
  <c r="E9" i="6"/>
  <c r="D9" i="6"/>
  <c r="C9" i="6"/>
  <c r="E7" i="6"/>
  <c r="D7" i="6"/>
  <c r="C7" i="6"/>
  <c r="E6" i="6"/>
  <c r="D6" i="6"/>
  <c r="C6" i="6"/>
  <c r="C206" i="6" l="1"/>
  <c r="D362" i="6"/>
  <c r="C365" i="6"/>
  <c r="D8" i="6"/>
  <c r="C11" i="6"/>
  <c r="E53" i="6"/>
  <c r="D97" i="6"/>
  <c r="E100" i="6"/>
  <c r="C100" i="6"/>
  <c r="D171" i="6"/>
  <c r="C362" i="6"/>
  <c r="D53" i="6"/>
  <c r="E50" i="6"/>
  <c r="C97" i="6"/>
  <c r="D100" i="6"/>
  <c r="E97" i="6"/>
  <c r="E168" i="6"/>
  <c r="D206" i="6"/>
  <c r="E453" i="6"/>
  <c r="C8" i="6"/>
  <c r="D452" i="6"/>
  <c r="D203" i="6"/>
  <c r="C168" i="6"/>
  <c r="E203" i="6"/>
  <c r="E365" i="6"/>
  <c r="E452" i="6"/>
  <c r="D50" i="6"/>
  <c r="E449" i="6"/>
  <c r="C53" i="6"/>
  <c r="D168" i="6"/>
  <c r="C450" i="6"/>
  <c r="C453" i="6"/>
  <c r="D11" i="6"/>
  <c r="E8" i="6"/>
  <c r="C449" i="6"/>
  <c r="D450" i="6"/>
  <c r="C452" i="6"/>
  <c r="D453" i="6"/>
  <c r="E11" i="6"/>
  <c r="C50" i="6"/>
  <c r="E206" i="6"/>
  <c r="D365" i="6"/>
  <c r="E362" i="6"/>
  <c r="D449" i="6"/>
  <c r="E450" i="6"/>
  <c r="P392" i="6"/>
  <c r="Q392" i="6"/>
  <c r="R392" i="6"/>
  <c r="P377" i="6"/>
  <c r="Q377" i="6"/>
  <c r="R377" i="6"/>
  <c r="P360" i="6"/>
  <c r="Q360" i="6"/>
  <c r="R360" i="6"/>
  <c r="P361" i="6"/>
  <c r="Q361" i="6"/>
  <c r="R361" i="6"/>
  <c r="P259" i="6"/>
  <c r="Q259" i="6"/>
  <c r="R259" i="6"/>
  <c r="P256" i="6"/>
  <c r="Q256" i="6"/>
  <c r="R256" i="6"/>
  <c r="P166" i="6"/>
  <c r="Q166" i="6"/>
  <c r="R166" i="6"/>
  <c r="P167" i="6"/>
  <c r="Q167" i="6"/>
  <c r="R167" i="6"/>
  <c r="P115" i="6"/>
  <c r="Q115" i="6"/>
  <c r="R115" i="6"/>
  <c r="P109" i="6"/>
  <c r="Q109" i="6"/>
  <c r="R109" i="6"/>
  <c r="P48" i="6"/>
  <c r="Q48" i="6"/>
  <c r="R48" i="6"/>
  <c r="P49" i="6"/>
  <c r="Q49" i="6"/>
  <c r="R49" i="6"/>
  <c r="P6" i="6"/>
  <c r="Q6" i="6"/>
  <c r="R6" i="6"/>
  <c r="P7" i="6"/>
  <c r="Q7" i="6"/>
  <c r="R7" i="6"/>
  <c r="P9" i="6"/>
  <c r="Q9" i="6"/>
  <c r="R9" i="6"/>
  <c r="P10" i="6"/>
  <c r="Q10" i="6"/>
  <c r="R10" i="6"/>
  <c r="F333" i="6"/>
  <c r="G333" i="6"/>
  <c r="H333" i="6"/>
  <c r="I333" i="6"/>
  <c r="J333" i="6"/>
  <c r="K333" i="6"/>
  <c r="L333" i="6"/>
  <c r="M333" i="6"/>
  <c r="N333" i="6"/>
  <c r="F227" i="6"/>
  <c r="G227" i="6"/>
  <c r="H227" i="6"/>
  <c r="I227" i="6"/>
  <c r="J227" i="6"/>
  <c r="K227" i="6"/>
  <c r="L227" i="6"/>
  <c r="M227" i="6"/>
  <c r="N227" i="6"/>
  <c r="F177" i="6"/>
  <c r="G177" i="6"/>
  <c r="H177" i="6"/>
  <c r="I177" i="6"/>
  <c r="J177" i="6"/>
  <c r="K177" i="6"/>
  <c r="L177" i="6"/>
  <c r="M177" i="6"/>
  <c r="N177" i="6"/>
  <c r="P44" i="6"/>
  <c r="C454" i="6" l="1"/>
  <c r="D451" i="6"/>
  <c r="C451" i="6"/>
  <c r="E454" i="6"/>
  <c r="E451" i="6"/>
  <c r="D454" i="6"/>
  <c r="R330" i="6"/>
  <c r="R14" i="6"/>
  <c r="R17" i="6"/>
  <c r="R20" i="6"/>
  <c r="R23" i="6"/>
  <c r="Q26" i="6"/>
  <c r="Q197" i="6" l="1"/>
  <c r="Q103" i="6"/>
  <c r="P363" i="6" l="1"/>
  <c r="N283" i="6" l="1"/>
  <c r="N212" i="6"/>
  <c r="M209" i="6" l="1"/>
  <c r="L201" i="6" l="1"/>
  <c r="L202" i="6"/>
  <c r="J380" i="6" l="1"/>
  <c r="R364" i="6" l="1"/>
  <c r="Q364" i="6"/>
  <c r="P364" i="6"/>
  <c r="R363" i="6"/>
  <c r="Q363" i="6"/>
  <c r="N364" i="6"/>
  <c r="M364" i="6"/>
  <c r="L364" i="6"/>
  <c r="K364" i="6"/>
  <c r="J364" i="6"/>
  <c r="I364" i="6"/>
  <c r="N363" i="6"/>
  <c r="M363" i="6"/>
  <c r="L363" i="6"/>
  <c r="K363" i="6"/>
  <c r="J363" i="6"/>
  <c r="I363" i="6"/>
  <c r="N361" i="6"/>
  <c r="M361" i="6"/>
  <c r="L361" i="6"/>
  <c r="K361" i="6"/>
  <c r="J361" i="6"/>
  <c r="I361" i="6"/>
  <c r="N360" i="6"/>
  <c r="M360" i="6"/>
  <c r="L360" i="6"/>
  <c r="K360" i="6"/>
  <c r="J360" i="6"/>
  <c r="I360" i="6"/>
  <c r="R205" i="6"/>
  <c r="Q205" i="6"/>
  <c r="P205" i="6"/>
  <c r="R204" i="6"/>
  <c r="Q204" i="6"/>
  <c r="P204" i="6"/>
  <c r="R202" i="6"/>
  <c r="Q202" i="6"/>
  <c r="P202" i="6"/>
  <c r="R201" i="6"/>
  <c r="Q201" i="6"/>
  <c r="P201" i="6"/>
  <c r="N205" i="6"/>
  <c r="M205" i="6"/>
  <c r="K205" i="6"/>
  <c r="J205" i="6"/>
  <c r="I205" i="6"/>
  <c r="N204" i="6"/>
  <c r="M204" i="6"/>
  <c r="K204" i="6"/>
  <c r="J204" i="6"/>
  <c r="I204" i="6"/>
  <c r="N202" i="6"/>
  <c r="M202" i="6"/>
  <c r="K202" i="6"/>
  <c r="J202" i="6"/>
  <c r="I202" i="6"/>
  <c r="N201" i="6"/>
  <c r="M201" i="6"/>
  <c r="K201" i="6"/>
  <c r="J201" i="6"/>
  <c r="I201" i="6"/>
  <c r="R170" i="6"/>
  <c r="Q170" i="6"/>
  <c r="P170" i="6"/>
  <c r="R169" i="6"/>
  <c r="Q169" i="6"/>
  <c r="P169" i="6"/>
  <c r="N170" i="6"/>
  <c r="M170" i="6"/>
  <c r="L170" i="6"/>
  <c r="K170" i="6"/>
  <c r="J170" i="6"/>
  <c r="I170" i="6"/>
  <c r="N169" i="6"/>
  <c r="M169" i="6"/>
  <c r="L169" i="6"/>
  <c r="K169" i="6"/>
  <c r="J169" i="6"/>
  <c r="I169" i="6"/>
  <c r="N167" i="6"/>
  <c r="M167" i="6"/>
  <c r="L167" i="6"/>
  <c r="K167" i="6"/>
  <c r="J167" i="6"/>
  <c r="I167" i="6"/>
  <c r="N166" i="6"/>
  <c r="M166" i="6"/>
  <c r="L166" i="6"/>
  <c r="K166" i="6"/>
  <c r="J166" i="6"/>
  <c r="I166" i="6"/>
  <c r="R99" i="6"/>
  <c r="Q99" i="6"/>
  <c r="P99" i="6"/>
  <c r="R98" i="6"/>
  <c r="Q98" i="6"/>
  <c r="P98" i="6"/>
  <c r="R96" i="6"/>
  <c r="Q96" i="6"/>
  <c r="P96" i="6"/>
  <c r="R95" i="6"/>
  <c r="Q95" i="6"/>
  <c r="P95" i="6"/>
  <c r="N99" i="6"/>
  <c r="M99" i="6"/>
  <c r="L99" i="6"/>
  <c r="K99" i="6"/>
  <c r="J99" i="6"/>
  <c r="I99" i="6"/>
  <c r="N98" i="6"/>
  <c r="M98" i="6"/>
  <c r="L98" i="6"/>
  <c r="K98" i="6"/>
  <c r="J98" i="6"/>
  <c r="I98" i="6"/>
  <c r="N96" i="6"/>
  <c r="M96" i="6"/>
  <c r="L96" i="6"/>
  <c r="K96" i="6"/>
  <c r="J96" i="6"/>
  <c r="I96" i="6"/>
  <c r="N95" i="6"/>
  <c r="M95" i="6"/>
  <c r="L95" i="6"/>
  <c r="K95" i="6"/>
  <c r="J95" i="6"/>
  <c r="I95" i="6"/>
  <c r="R52" i="6"/>
  <c r="Q52" i="6"/>
  <c r="P52" i="6"/>
  <c r="R51" i="6"/>
  <c r="Q51" i="6"/>
  <c r="P51" i="6"/>
  <c r="N52" i="6"/>
  <c r="M52" i="6"/>
  <c r="L52" i="6"/>
  <c r="K52" i="6"/>
  <c r="J52" i="6"/>
  <c r="I52" i="6"/>
  <c r="N51" i="6"/>
  <c r="M51" i="6"/>
  <c r="L51" i="6"/>
  <c r="K51" i="6"/>
  <c r="J51" i="6"/>
  <c r="I51" i="6"/>
  <c r="N49" i="6"/>
  <c r="M49" i="6"/>
  <c r="L49" i="6"/>
  <c r="K49" i="6"/>
  <c r="J49" i="6"/>
  <c r="I49" i="6"/>
  <c r="N48" i="6"/>
  <c r="M48" i="6"/>
  <c r="L48" i="6"/>
  <c r="K48" i="6"/>
  <c r="J48" i="6"/>
  <c r="I48" i="6"/>
  <c r="N10" i="6"/>
  <c r="M10" i="6"/>
  <c r="L10" i="6"/>
  <c r="J10" i="6"/>
  <c r="I10" i="6"/>
  <c r="N9" i="6"/>
  <c r="M9" i="6"/>
  <c r="L9" i="6"/>
  <c r="J9" i="6"/>
  <c r="I9" i="6"/>
  <c r="N7" i="6"/>
  <c r="M7" i="6"/>
  <c r="L7" i="6"/>
  <c r="K7" i="6"/>
  <c r="J7" i="6"/>
  <c r="I7" i="6"/>
  <c r="N6" i="6"/>
  <c r="M6" i="6"/>
  <c r="L6" i="6"/>
  <c r="K6" i="6"/>
  <c r="J6" i="6"/>
  <c r="I6" i="6"/>
  <c r="H364" i="6"/>
  <c r="H363" i="6"/>
  <c r="H361" i="6"/>
  <c r="H360" i="6"/>
  <c r="H205" i="6"/>
  <c r="H204" i="6"/>
  <c r="H202" i="6"/>
  <c r="H201" i="6"/>
  <c r="H170" i="6"/>
  <c r="H169" i="6"/>
  <c r="H167" i="6"/>
  <c r="H166" i="6"/>
  <c r="H99" i="6"/>
  <c r="H98" i="6"/>
  <c r="H96" i="6"/>
  <c r="H95" i="6"/>
  <c r="H52" i="6"/>
  <c r="H51" i="6"/>
  <c r="H49" i="6"/>
  <c r="H48" i="6"/>
  <c r="H10" i="6"/>
  <c r="H9" i="6"/>
  <c r="H7" i="6"/>
  <c r="H6" i="6"/>
  <c r="H380" i="6"/>
  <c r="H82" i="6"/>
  <c r="H452" i="6" l="1"/>
  <c r="H450" i="6"/>
  <c r="R449" i="6"/>
  <c r="R450" i="6"/>
  <c r="R453" i="6"/>
  <c r="R452" i="6"/>
  <c r="Q453" i="6"/>
  <c r="Q452" i="6"/>
  <c r="Q450" i="6"/>
  <c r="Q449" i="6"/>
  <c r="P453" i="6"/>
  <c r="P452" i="6"/>
  <c r="P450" i="6"/>
  <c r="P449" i="6"/>
  <c r="N452" i="6"/>
  <c r="N453" i="6"/>
  <c r="N450" i="6"/>
  <c r="N449" i="6"/>
  <c r="M452" i="6"/>
  <c r="M450" i="6"/>
  <c r="M453" i="6"/>
  <c r="M449" i="6"/>
  <c r="L453" i="6"/>
  <c r="L452" i="6"/>
  <c r="L450" i="6"/>
  <c r="L449" i="6"/>
  <c r="K453" i="6"/>
  <c r="K449" i="6"/>
  <c r="K450" i="6"/>
  <c r="K452" i="6"/>
  <c r="J452" i="6"/>
  <c r="J453" i="6"/>
  <c r="J450" i="6"/>
  <c r="J449" i="6"/>
  <c r="I452" i="6"/>
  <c r="I449" i="6"/>
  <c r="I450" i="6"/>
  <c r="I453" i="6"/>
  <c r="H449" i="6"/>
  <c r="H453" i="6"/>
  <c r="F448" i="6"/>
  <c r="F445" i="6"/>
  <c r="F442" i="6"/>
  <c r="F439" i="6"/>
  <c r="F436" i="6"/>
  <c r="F433" i="6"/>
  <c r="F430" i="6"/>
  <c r="F427" i="6"/>
  <c r="F424" i="6"/>
  <c r="F421" i="6"/>
  <c r="F413" i="6"/>
  <c r="F410" i="6"/>
  <c r="F407" i="6"/>
  <c r="F404" i="6"/>
  <c r="F401" i="6"/>
  <c r="F398" i="6"/>
  <c r="F395" i="6"/>
  <c r="F392" i="6"/>
  <c r="F389" i="6"/>
  <c r="F383" i="6"/>
  <c r="F380" i="6"/>
  <c r="F377" i="6"/>
  <c r="F374" i="6"/>
  <c r="F371" i="6"/>
  <c r="F368" i="6"/>
  <c r="F354" i="6"/>
  <c r="F351" i="6"/>
  <c r="F348" i="6"/>
  <c r="F345" i="6"/>
  <c r="F342" i="6"/>
  <c r="F339" i="6"/>
  <c r="F336" i="6"/>
  <c r="F330" i="6"/>
  <c r="F327" i="6"/>
  <c r="F324" i="6"/>
  <c r="F321" i="6"/>
  <c r="F318" i="6"/>
  <c r="F315" i="6"/>
  <c r="F312" i="6"/>
  <c r="F309" i="6"/>
  <c r="F306" i="6"/>
  <c r="F303" i="6"/>
  <c r="F295" i="6"/>
  <c r="F289" i="6"/>
  <c r="F286" i="6"/>
  <c r="F283" i="6"/>
  <c r="F280" i="6"/>
  <c r="F277" i="6"/>
  <c r="F274" i="6"/>
  <c r="F271" i="6"/>
  <c r="F268" i="6"/>
  <c r="F265" i="6"/>
  <c r="F262" i="6"/>
  <c r="F259" i="6"/>
  <c r="F256" i="6"/>
  <c r="F253" i="6"/>
  <c r="F250" i="6"/>
  <c r="F247" i="6"/>
  <c r="F244" i="6"/>
  <c r="F230" i="6"/>
  <c r="F224" i="6"/>
  <c r="F221" i="6"/>
  <c r="F218" i="6"/>
  <c r="F215" i="6"/>
  <c r="F212" i="6"/>
  <c r="F209" i="6"/>
  <c r="F200" i="6"/>
  <c r="F197" i="6"/>
  <c r="F194" i="6"/>
  <c r="F191" i="6"/>
  <c r="F188" i="6"/>
  <c r="F185" i="6"/>
  <c r="F174" i="6"/>
  <c r="F165" i="6"/>
  <c r="F162" i="6"/>
  <c r="F159" i="6"/>
  <c r="F156" i="6"/>
  <c r="F153" i="6"/>
  <c r="F150" i="6"/>
  <c r="F147" i="6"/>
  <c r="F144" i="6"/>
  <c r="F141" i="6"/>
  <c r="F138" i="6"/>
  <c r="F135" i="6"/>
  <c r="F132" i="6"/>
  <c r="F129" i="6"/>
  <c r="F126" i="6"/>
  <c r="F118" i="6"/>
  <c r="F115" i="6"/>
  <c r="F112" i="6"/>
  <c r="F109" i="6"/>
  <c r="F106" i="6"/>
  <c r="F103" i="6"/>
  <c r="F94" i="6"/>
  <c r="F91" i="6"/>
  <c r="F88" i="6"/>
  <c r="F85" i="6"/>
  <c r="F82" i="6"/>
  <c r="F79" i="6"/>
  <c r="F76" i="6"/>
  <c r="F73" i="6"/>
  <c r="F70" i="6"/>
  <c r="F67" i="6"/>
  <c r="F59" i="6"/>
  <c r="F56" i="6"/>
  <c r="F47" i="6"/>
  <c r="F44" i="6"/>
  <c r="F41" i="6"/>
  <c r="F38" i="6"/>
  <c r="F35" i="6"/>
  <c r="F32" i="6"/>
  <c r="F29" i="6"/>
  <c r="F26" i="6"/>
  <c r="F23" i="6"/>
  <c r="F20" i="6"/>
  <c r="F17" i="6"/>
  <c r="G364" i="6" l="1"/>
  <c r="G363" i="6"/>
  <c r="G361" i="6"/>
  <c r="G360" i="6"/>
  <c r="G205" i="6"/>
  <c r="G204" i="6"/>
  <c r="G202" i="6"/>
  <c r="G201" i="6"/>
  <c r="G170" i="6"/>
  <c r="G169" i="6"/>
  <c r="G167" i="6"/>
  <c r="G166" i="6"/>
  <c r="G99" i="6"/>
  <c r="G98" i="6"/>
  <c r="G96" i="6"/>
  <c r="G95" i="6"/>
  <c r="G48" i="6"/>
  <c r="G209" i="6"/>
  <c r="G67" i="6"/>
  <c r="G35" i="6"/>
  <c r="M448" i="6" l="1"/>
  <c r="L448" i="6"/>
  <c r="K448" i="6"/>
  <c r="J448" i="6"/>
  <c r="I448" i="6"/>
  <c r="H448" i="6"/>
  <c r="G448" i="6"/>
  <c r="M445" i="6"/>
  <c r="L445" i="6"/>
  <c r="K445" i="6"/>
  <c r="J445" i="6"/>
  <c r="I445" i="6"/>
  <c r="H445" i="6"/>
  <c r="G445" i="6"/>
  <c r="M442" i="6"/>
  <c r="L442" i="6"/>
  <c r="K442" i="6"/>
  <c r="J442" i="6"/>
  <c r="I442" i="6"/>
  <c r="H442" i="6"/>
  <c r="G442" i="6"/>
  <c r="M439" i="6"/>
  <c r="L439" i="6"/>
  <c r="K439" i="6"/>
  <c r="J439" i="6"/>
  <c r="I439" i="6"/>
  <c r="H439" i="6"/>
  <c r="G439" i="6"/>
  <c r="M436" i="6"/>
  <c r="L436" i="6"/>
  <c r="K436" i="6"/>
  <c r="J436" i="6"/>
  <c r="I436" i="6"/>
  <c r="H436" i="6"/>
  <c r="G436" i="6"/>
  <c r="M433" i="6"/>
  <c r="L433" i="6"/>
  <c r="K433" i="6"/>
  <c r="J433" i="6"/>
  <c r="I433" i="6"/>
  <c r="H433" i="6"/>
  <c r="G433" i="6"/>
  <c r="M430" i="6"/>
  <c r="L430" i="6"/>
  <c r="K430" i="6"/>
  <c r="J430" i="6"/>
  <c r="I430" i="6"/>
  <c r="H430" i="6"/>
  <c r="G430" i="6"/>
  <c r="M427" i="6"/>
  <c r="L427" i="6"/>
  <c r="K427" i="6"/>
  <c r="J427" i="6"/>
  <c r="I427" i="6"/>
  <c r="H427" i="6"/>
  <c r="G427" i="6"/>
  <c r="M424" i="6"/>
  <c r="L424" i="6"/>
  <c r="K424" i="6"/>
  <c r="J424" i="6"/>
  <c r="I424" i="6"/>
  <c r="H424" i="6"/>
  <c r="G424" i="6"/>
  <c r="M421" i="6"/>
  <c r="L421" i="6"/>
  <c r="K421" i="6"/>
  <c r="J421" i="6"/>
  <c r="I421" i="6"/>
  <c r="H421" i="6"/>
  <c r="G421" i="6"/>
  <c r="M413" i="6"/>
  <c r="L413" i="6"/>
  <c r="K413" i="6"/>
  <c r="J413" i="6"/>
  <c r="I413" i="6"/>
  <c r="H413" i="6"/>
  <c r="G413" i="6"/>
  <c r="M410" i="6"/>
  <c r="L410" i="6"/>
  <c r="K410" i="6"/>
  <c r="J410" i="6"/>
  <c r="I410" i="6"/>
  <c r="H410" i="6"/>
  <c r="G410" i="6"/>
  <c r="M407" i="6"/>
  <c r="L407" i="6"/>
  <c r="K407" i="6"/>
  <c r="J407" i="6"/>
  <c r="I407" i="6"/>
  <c r="H407" i="6"/>
  <c r="G407" i="6"/>
  <c r="M404" i="6"/>
  <c r="L404" i="6"/>
  <c r="K404" i="6"/>
  <c r="J404" i="6"/>
  <c r="I404" i="6"/>
  <c r="H404" i="6"/>
  <c r="G404" i="6"/>
  <c r="M401" i="6"/>
  <c r="L401" i="6"/>
  <c r="K401" i="6"/>
  <c r="J401" i="6"/>
  <c r="I401" i="6"/>
  <c r="H401" i="6"/>
  <c r="G401" i="6"/>
  <c r="M398" i="6"/>
  <c r="L398" i="6"/>
  <c r="K398" i="6"/>
  <c r="J398" i="6"/>
  <c r="I398" i="6"/>
  <c r="H398" i="6"/>
  <c r="G398" i="6"/>
  <c r="M395" i="6"/>
  <c r="L395" i="6"/>
  <c r="K395" i="6"/>
  <c r="J395" i="6"/>
  <c r="I395" i="6"/>
  <c r="H395" i="6"/>
  <c r="G395" i="6"/>
  <c r="M392" i="6"/>
  <c r="L392" i="6"/>
  <c r="K392" i="6"/>
  <c r="J392" i="6"/>
  <c r="I392" i="6"/>
  <c r="H392" i="6"/>
  <c r="G392" i="6"/>
  <c r="M389" i="6"/>
  <c r="L389" i="6"/>
  <c r="K389" i="6"/>
  <c r="J389" i="6"/>
  <c r="I389" i="6"/>
  <c r="H389" i="6"/>
  <c r="G389" i="6"/>
  <c r="M386" i="6"/>
  <c r="L386" i="6"/>
  <c r="K386" i="6"/>
  <c r="J386" i="6"/>
  <c r="I386" i="6"/>
  <c r="H386" i="6"/>
  <c r="G386" i="6"/>
  <c r="M383" i="6"/>
  <c r="L383" i="6"/>
  <c r="K383" i="6"/>
  <c r="J383" i="6"/>
  <c r="I383" i="6"/>
  <c r="H383" i="6"/>
  <c r="G383" i="6"/>
  <c r="M380" i="6"/>
  <c r="L380" i="6"/>
  <c r="K380" i="6"/>
  <c r="I380" i="6"/>
  <c r="G380" i="6"/>
  <c r="M377" i="6"/>
  <c r="L377" i="6"/>
  <c r="K377" i="6"/>
  <c r="J377" i="6"/>
  <c r="I377" i="6"/>
  <c r="H377" i="6"/>
  <c r="G377" i="6"/>
  <c r="M374" i="6"/>
  <c r="L374" i="6"/>
  <c r="K374" i="6"/>
  <c r="J374" i="6"/>
  <c r="I374" i="6"/>
  <c r="H374" i="6"/>
  <c r="G374" i="6"/>
  <c r="M371" i="6"/>
  <c r="L371" i="6"/>
  <c r="K371" i="6"/>
  <c r="J371" i="6"/>
  <c r="I371" i="6"/>
  <c r="H371" i="6"/>
  <c r="G371" i="6"/>
  <c r="M368" i="6"/>
  <c r="L368" i="6"/>
  <c r="K368" i="6"/>
  <c r="J368" i="6"/>
  <c r="I368" i="6"/>
  <c r="H368" i="6"/>
  <c r="G368" i="6"/>
  <c r="M174" i="6"/>
  <c r="L174" i="6"/>
  <c r="K174" i="6"/>
  <c r="M118" i="6"/>
  <c r="L118" i="6"/>
  <c r="K118" i="6"/>
  <c r="M115" i="6"/>
  <c r="L115" i="6"/>
  <c r="K115" i="6"/>
  <c r="M112" i="6"/>
  <c r="L112" i="6"/>
  <c r="K112" i="6"/>
  <c r="M109" i="6"/>
  <c r="L109" i="6"/>
  <c r="K109" i="6"/>
  <c r="M106" i="6"/>
  <c r="L106" i="6"/>
  <c r="K106" i="6"/>
  <c r="M103" i="6"/>
  <c r="L103" i="6"/>
  <c r="K103" i="6"/>
  <c r="M94" i="6"/>
  <c r="L94" i="6"/>
  <c r="K94" i="6"/>
  <c r="M91" i="6"/>
  <c r="L91" i="6"/>
  <c r="K91" i="6"/>
  <c r="M88" i="6"/>
  <c r="L88" i="6"/>
  <c r="K88" i="6"/>
  <c r="M85" i="6"/>
  <c r="L85" i="6"/>
  <c r="K85" i="6"/>
  <c r="M82" i="6"/>
  <c r="L82" i="6"/>
  <c r="K82" i="6"/>
  <c r="M79" i="6"/>
  <c r="L79" i="6"/>
  <c r="K79" i="6"/>
  <c r="M76" i="6"/>
  <c r="L76" i="6"/>
  <c r="K76" i="6"/>
  <c r="M73" i="6"/>
  <c r="L73" i="6"/>
  <c r="K73" i="6"/>
  <c r="M70" i="6"/>
  <c r="L70" i="6"/>
  <c r="K70" i="6"/>
  <c r="M67" i="6"/>
  <c r="L67" i="6"/>
  <c r="K67" i="6"/>
  <c r="M159" i="6"/>
  <c r="L159" i="6"/>
  <c r="K159" i="6"/>
  <c r="M156" i="6"/>
  <c r="L156" i="6"/>
  <c r="K156" i="6"/>
  <c r="M153" i="6"/>
  <c r="L153" i="6"/>
  <c r="K153" i="6"/>
  <c r="M150" i="6"/>
  <c r="L150" i="6"/>
  <c r="K150" i="6"/>
  <c r="M147" i="6"/>
  <c r="L147" i="6"/>
  <c r="K147" i="6"/>
  <c r="M144" i="6"/>
  <c r="L144" i="6"/>
  <c r="K144" i="6"/>
  <c r="M141" i="6"/>
  <c r="L141" i="6"/>
  <c r="K141" i="6"/>
  <c r="M138" i="6"/>
  <c r="L138" i="6"/>
  <c r="K138" i="6"/>
  <c r="M135" i="6"/>
  <c r="L135" i="6"/>
  <c r="K135" i="6"/>
  <c r="M132" i="6"/>
  <c r="L132" i="6"/>
  <c r="K132" i="6"/>
  <c r="M129" i="6"/>
  <c r="L129" i="6"/>
  <c r="K129" i="6"/>
  <c r="M126" i="6"/>
  <c r="L126" i="6"/>
  <c r="K126" i="6"/>
  <c r="M200" i="6"/>
  <c r="L200" i="6"/>
  <c r="K200" i="6"/>
  <c r="M197" i="6"/>
  <c r="L197" i="6"/>
  <c r="K197" i="6"/>
  <c r="M194" i="6"/>
  <c r="L194" i="6"/>
  <c r="K194" i="6"/>
  <c r="M191" i="6"/>
  <c r="L191" i="6"/>
  <c r="K191" i="6"/>
  <c r="M188" i="6"/>
  <c r="L188" i="6"/>
  <c r="K188" i="6"/>
  <c r="M185" i="6"/>
  <c r="L185" i="6"/>
  <c r="K185" i="6"/>
  <c r="M230" i="6"/>
  <c r="L230" i="6"/>
  <c r="K230" i="6"/>
  <c r="J230" i="6"/>
  <c r="I230" i="6"/>
  <c r="H230" i="6"/>
  <c r="G230" i="6"/>
  <c r="M224" i="6"/>
  <c r="L224" i="6"/>
  <c r="K224" i="6"/>
  <c r="J224" i="6"/>
  <c r="I224" i="6"/>
  <c r="H224" i="6"/>
  <c r="G224" i="6"/>
  <c r="M221" i="6"/>
  <c r="L221" i="6"/>
  <c r="K221" i="6"/>
  <c r="J221" i="6"/>
  <c r="I221" i="6"/>
  <c r="H221" i="6"/>
  <c r="G221" i="6"/>
  <c r="M218" i="6"/>
  <c r="L218" i="6"/>
  <c r="K218" i="6"/>
  <c r="J218" i="6"/>
  <c r="I218" i="6"/>
  <c r="H218" i="6"/>
  <c r="G218" i="6"/>
  <c r="M215" i="6"/>
  <c r="L215" i="6"/>
  <c r="K215" i="6"/>
  <c r="J215" i="6"/>
  <c r="I215" i="6"/>
  <c r="H215" i="6"/>
  <c r="G215" i="6"/>
  <c r="M212" i="6"/>
  <c r="L212" i="6"/>
  <c r="K212" i="6"/>
  <c r="J212" i="6"/>
  <c r="I212" i="6"/>
  <c r="H212" i="6"/>
  <c r="G212" i="6"/>
  <c r="L209" i="6"/>
  <c r="K209" i="6"/>
  <c r="J209" i="6"/>
  <c r="I209" i="6"/>
  <c r="H209" i="6"/>
  <c r="M295" i="6"/>
  <c r="L295" i="6"/>
  <c r="K295" i="6"/>
  <c r="J295" i="6"/>
  <c r="I295" i="6"/>
  <c r="H295" i="6"/>
  <c r="G295" i="6"/>
  <c r="M292" i="6"/>
  <c r="L292" i="6"/>
  <c r="K292" i="6"/>
  <c r="J292" i="6"/>
  <c r="I292" i="6"/>
  <c r="H292" i="6"/>
  <c r="G292" i="6"/>
  <c r="M289" i="6"/>
  <c r="L289" i="6"/>
  <c r="K289" i="6"/>
  <c r="J289" i="6"/>
  <c r="I289" i="6"/>
  <c r="H289" i="6"/>
  <c r="G289" i="6"/>
  <c r="M286" i="6"/>
  <c r="L286" i="6"/>
  <c r="K286" i="6"/>
  <c r="J286" i="6"/>
  <c r="I286" i="6"/>
  <c r="H286" i="6"/>
  <c r="G286" i="6"/>
  <c r="M283" i="6"/>
  <c r="L283" i="6"/>
  <c r="K283" i="6"/>
  <c r="J283" i="6"/>
  <c r="H283" i="6"/>
  <c r="G283" i="6"/>
  <c r="M280" i="6"/>
  <c r="L280" i="6"/>
  <c r="K280" i="6"/>
  <c r="J280" i="6"/>
  <c r="H280" i="6"/>
  <c r="G280" i="6"/>
  <c r="M277" i="6"/>
  <c r="L277" i="6"/>
  <c r="K277" i="6"/>
  <c r="J277" i="6"/>
  <c r="I277" i="6"/>
  <c r="H277" i="6"/>
  <c r="G277" i="6"/>
  <c r="M274" i="6"/>
  <c r="L274" i="6"/>
  <c r="K274" i="6"/>
  <c r="J274" i="6"/>
  <c r="I274" i="6"/>
  <c r="H274" i="6"/>
  <c r="G274" i="6"/>
  <c r="M271" i="6"/>
  <c r="L271" i="6"/>
  <c r="K271" i="6"/>
  <c r="J271" i="6"/>
  <c r="H271" i="6"/>
  <c r="G271" i="6"/>
  <c r="M268" i="6"/>
  <c r="L268" i="6"/>
  <c r="K268" i="6"/>
  <c r="J268" i="6"/>
  <c r="H268" i="6"/>
  <c r="G268" i="6"/>
  <c r="M265" i="6"/>
  <c r="L265" i="6"/>
  <c r="K265" i="6"/>
  <c r="J265" i="6"/>
  <c r="I265" i="6"/>
  <c r="H265" i="6"/>
  <c r="G265" i="6"/>
  <c r="M262" i="6"/>
  <c r="L262" i="6"/>
  <c r="K262" i="6"/>
  <c r="J262" i="6"/>
  <c r="I262" i="6"/>
  <c r="H262" i="6"/>
  <c r="G262" i="6"/>
  <c r="M259" i="6"/>
  <c r="L259" i="6"/>
  <c r="K259" i="6"/>
  <c r="J259" i="6"/>
  <c r="I259" i="6"/>
  <c r="H259" i="6"/>
  <c r="G259" i="6"/>
  <c r="M256" i="6"/>
  <c r="L256" i="6"/>
  <c r="K256" i="6"/>
  <c r="J256" i="6"/>
  <c r="I256" i="6"/>
  <c r="H256" i="6"/>
  <c r="G256" i="6"/>
  <c r="M253" i="6"/>
  <c r="L253" i="6"/>
  <c r="K253" i="6"/>
  <c r="J253" i="6"/>
  <c r="I253" i="6"/>
  <c r="H253" i="6"/>
  <c r="G253" i="6"/>
  <c r="M250" i="6"/>
  <c r="L250" i="6"/>
  <c r="K250" i="6"/>
  <c r="J250" i="6"/>
  <c r="I250" i="6"/>
  <c r="H250" i="6"/>
  <c r="G250" i="6"/>
  <c r="M247" i="6"/>
  <c r="L247" i="6"/>
  <c r="K247" i="6"/>
  <c r="J247" i="6"/>
  <c r="I247" i="6"/>
  <c r="H247" i="6"/>
  <c r="G247" i="6"/>
  <c r="M244" i="6"/>
  <c r="L244" i="6"/>
  <c r="K244" i="6"/>
  <c r="J244" i="6"/>
  <c r="I244" i="6"/>
  <c r="H244" i="6"/>
  <c r="G244" i="6"/>
  <c r="N354" i="6"/>
  <c r="M354" i="6"/>
  <c r="L354" i="6"/>
  <c r="K354" i="6"/>
  <c r="J354" i="6"/>
  <c r="I354" i="6"/>
  <c r="H354" i="6"/>
  <c r="G354" i="6"/>
  <c r="N351" i="6"/>
  <c r="M351" i="6"/>
  <c r="L351" i="6"/>
  <c r="K351" i="6"/>
  <c r="J351" i="6"/>
  <c r="I351" i="6"/>
  <c r="H351" i="6"/>
  <c r="G351" i="6"/>
  <c r="N348" i="6"/>
  <c r="M348" i="6"/>
  <c r="L348" i="6"/>
  <c r="K348" i="6"/>
  <c r="J348" i="6"/>
  <c r="I348" i="6"/>
  <c r="H348" i="6"/>
  <c r="G348" i="6"/>
  <c r="N345" i="6"/>
  <c r="M345" i="6"/>
  <c r="L345" i="6"/>
  <c r="K345" i="6"/>
  <c r="J345" i="6"/>
  <c r="I345" i="6"/>
  <c r="H345" i="6"/>
  <c r="G345" i="6"/>
  <c r="N342" i="6"/>
  <c r="M342" i="6"/>
  <c r="L342" i="6"/>
  <c r="K342" i="6"/>
  <c r="J342" i="6"/>
  <c r="I342" i="6"/>
  <c r="H342" i="6"/>
  <c r="G342" i="6"/>
  <c r="N339" i="6"/>
  <c r="M339" i="6"/>
  <c r="L339" i="6"/>
  <c r="K339" i="6"/>
  <c r="J339" i="6"/>
  <c r="I339" i="6"/>
  <c r="H339" i="6"/>
  <c r="G339" i="6"/>
  <c r="N336" i="6"/>
  <c r="M336" i="6"/>
  <c r="L336" i="6"/>
  <c r="K336" i="6"/>
  <c r="J336" i="6"/>
  <c r="I336" i="6"/>
  <c r="H336" i="6"/>
  <c r="G336" i="6"/>
  <c r="N330" i="6"/>
  <c r="M330" i="6"/>
  <c r="L330" i="6"/>
  <c r="K330" i="6"/>
  <c r="J330" i="6"/>
  <c r="I330" i="6"/>
  <c r="H330" i="6"/>
  <c r="G330" i="6"/>
  <c r="N327" i="6"/>
  <c r="M327" i="6"/>
  <c r="L327" i="6"/>
  <c r="K327" i="6"/>
  <c r="J327" i="6"/>
  <c r="I327" i="6"/>
  <c r="H327" i="6"/>
  <c r="G327" i="6"/>
  <c r="N324" i="6"/>
  <c r="M324" i="6"/>
  <c r="L324" i="6"/>
  <c r="K324" i="6"/>
  <c r="J324" i="6"/>
  <c r="I324" i="6"/>
  <c r="H324" i="6"/>
  <c r="G324" i="6"/>
  <c r="N321" i="6"/>
  <c r="M321" i="6"/>
  <c r="L321" i="6"/>
  <c r="K321" i="6"/>
  <c r="J321" i="6"/>
  <c r="I321" i="6"/>
  <c r="H321" i="6"/>
  <c r="G321" i="6"/>
  <c r="N318" i="6"/>
  <c r="M318" i="6"/>
  <c r="L318" i="6"/>
  <c r="K318" i="6"/>
  <c r="J318" i="6"/>
  <c r="I318" i="6"/>
  <c r="H318" i="6"/>
  <c r="G318" i="6"/>
  <c r="N315" i="6"/>
  <c r="M315" i="6"/>
  <c r="L315" i="6"/>
  <c r="K315" i="6"/>
  <c r="J315" i="6"/>
  <c r="I315" i="6"/>
  <c r="H315" i="6"/>
  <c r="G315" i="6"/>
  <c r="N312" i="6"/>
  <c r="M312" i="6"/>
  <c r="L312" i="6"/>
  <c r="K312" i="6"/>
  <c r="J312" i="6"/>
  <c r="I312" i="6"/>
  <c r="H312" i="6"/>
  <c r="G312" i="6"/>
  <c r="N309" i="6"/>
  <c r="M309" i="6"/>
  <c r="L309" i="6"/>
  <c r="K309" i="6"/>
  <c r="J309" i="6"/>
  <c r="I309" i="6"/>
  <c r="H309" i="6"/>
  <c r="G309" i="6"/>
  <c r="N306" i="6"/>
  <c r="M306" i="6"/>
  <c r="L306" i="6"/>
  <c r="K306" i="6"/>
  <c r="J306" i="6"/>
  <c r="I306" i="6"/>
  <c r="H306" i="6"/>
  <c r="G306" i="6"/>
  <c r="N303" i="6"/>
  <c r="M303" i="6"/>
  <c r="L303" i="6"/>
  <c r="K303" i="6"/>
  <c r="J303" i="6"/>
  <c r="I303" i="6"/>
  <c r="H303" i="6"/>
  <c r="G303" i="6"/>
  <c r="J200" i="6"/>
  <c r="I200" i="6"/>
  <c r="H200" i="6"/>
  <c r="G200" i="6"/>
  <c r="J197" i="6"/>
  <c r="I197" i="6"/>
  <c r="H197" i="6"/>
  <c r="G197" i="6"/>
  <c r="J194" i="6"/>
  <c r="I194" i="6"/>
  <c r="H194" i="6"/>
  <c r="G194" i="6"/>
  <c r="J191" i="6"/>
  <c r="I191" i="6"/>
  <c r="H191" i="6"/>
  <c r="G191" i="6"/>
  <c r="J188" i="6"/>
  <c r="I188" i="6"/>
  <c r="H188" i="6"/>
  <c r="G188" i="6"/>
  <c r="J185" i="6"/>
  <c r="I185" i="6"/>
  <c r="H185" i="6"/>
  <c r="G185" i="6"/>
  <c r="J174" i="6"/>
  <c r="I174" i="6"/>
  <c r="I168" i="6" s="1"/>
  <c r="H174" i="6"/>
  <c r="G174" i="6"/>
  <c r="J165" i="6"/>
  <c r="I165" i="6"/>
  <c r="H165" i="6"/>
  <c r="G165" i="6"/>
  <c r="J162" i="6"/>
  <c r="I162" i="6"/>
  <c r="H162" i="6"/>
  <c r="G162" i="6"/>
  <c r="J159" i="6"/>
  <c r="I159" i="6"/>
  <c r="H159" i="6"/>
  <c r="G159" i="6"/>
  <c r="J156" i="6"/>
  <c r="I156" i="6"/>
  <c r="H156" i="6"/>
  <c r="G156" i="6"/>
  <c r="J153" i="6"/>
  <c r="I153" i="6"/>
  <c r="H153" i="6"/>
  <c r="G153" i="6"/>
  <c r="J150" i="6"/>
  <c r="I150" i="6"/>
  <c r="H150" i="6"/>
  <c r="G150" i="6"/>
  <c r="J147" i="6"/>
  <c r="I147" i="6"/>
  <c r="H147" i="6"/>
  <c r="G147" i="6"/>
  <c r="J144" i="6"/>
  <c r="I144" i="6"/>
  <c r="H144" i="6"/>
  <c r="G144" i="6"/>
  <c r="J141" i="6"/>
  <c r="I141" i="6"/>
  <c r="H141" i="6"/>
  <c r="G141" i="6"/>
  <c r="J138" i="6"/>
  <c r="I138" i="6"/>
  <c r="H138" i="6"/>
  <c r="G138" i="6"/>
  <c r="J135" i="6"/>
  <c r="I135" i="6"/>
  <c r="H135" i="6"/>
  <c r="G135" i="6"/>
  <c r="J132" i="6"/>
  <c r="I132" i="6"/>
  <c r="H132" i="6"/>
  <c r="G132" i="6"/>
  <c r="J129" i="6"/>
  <c r="I129" i="6"/>
  <c r="H129" i="6"/>
  <c r="G129" i="6"/>
  <c r="J126" i="6"/>
  <c r="I126" i="6"/>
  <c r="H126" i="6"/>
  <c r="G126" i="6"/>
  <c r="J118" i="6"/>
  <c r="I118" i="6"/>
  <c r="H118" i="6"/>
  <c r="G118" i="6"/>
  <c r="J115" i="6"/>
  <c r="I115" i="6"/>
  <c r="H115" i="6"/>
  <c r="G115" i="6"/>
  <c r="J112" i="6"/>
  <c r="I112" i="6"/>
  <c r="H112" i="6"/>
  <c r="G112" i="6"/>
  <c r="J109" i="6"/>
  <c r="I109" i="6"/>
  <c r="H109" i="6"/>
  <c r="G109" i="6"/>
  <c r="J106" i="6"/>
  <c r="J100" i="6" s="1"/>
  <c r="I106" i="6"/>
  <c r="I100" i="6" s="1"/>
  <c r="H106" i="6"/>
  <c r="H100" i="6" s="1"/>
  <c r="G106" i="6"/>
  <c r="J103" i="6"/>
  <c r="J97" i="6" s="1"/>
  <c r="I103" i="6"/>
  <c r="H103" i="6"/>
  <c r="G103" i="6"/>
  <c r="J94" i="6"/>
  <c r="I94" i="6"/>
  <c r="H94" i="6"/>
  <c r="G94" i="6"/>
  <c r="J91" i="6"/>
  <c r="I91" i="6"/>
  <c r="H91" i="6"/>
  <c r="G91" i="6"/>
  <c r="J88" i="6"/>
  <c r="I88" i="6"/>
  <c r="H88" i="6"/>
  <c r="G88" i="6"/>
  <c r="J85" i="6"/>
  <c r="I85" i="6"/>
  <c r="H85" i="6"/>
  <c r="G85" i="6"/>
  <c r="J82" i="6"/>
  <c r="I82" i="6"/>
  <c r="G82" i="6"/>
  <c r="J79" i="6"/>
  <c r="I79" i="6"/>
  <c r="H79" i="6"/>
  <c r="G79" i="6"/>
  <c r="J76" i="6"/>
  <c r="I76" i="6"/>
  <c r="H76" i="6"/>
  <c r="G76" i="6"/>
  <c r="J73" i="6"/>
  <c r="I73" i="6"/>
  <c r="H73" i="6"/>
  <c r="G73" i="6"/>
  <c r="J70" i="6"/>
  <c r="I70" i="6"/>
  <c r="H70" i="6"/>
  <c r="G70" i="6"/>
  <c r="J67" i="6"/>
  <c r="I67" i="6"/>
  <c r="H67" i="6"/>
  <c r="G52" i="6"/>
  <c r="G453" i="6" s="1"/>
  <c r="G51" i="6"/>
  <c r="G49" i="6"/>
  <c r="N59" i="6"/>
  <c r="M59" i="6"/>
  <c r="L59" i="6"/>
  <c r="K59" i="6"/>
  <c r="J59" i="6"/>
  <c r="I59" i="6"/>
  <c r="H59" i="6"/>
  <c r="G59" i="6"/>
  <c r="N56" i="6"/>
  <c r="M56" i="6"/>
  <c r="L56" i="6"/>
  <c r="K56" i="6"/>
  <c r="J56" i="6"/>
  <c r="I56" i="6"/>
  <c r="H56" i="6"/>
  <c r="G56" i="6"/>
  <c r="N47" i="6"/>
  <c r="M47" i="6"/>
  <c r="L47" i="6"/>
  <c r="K47" i="6"/>
  <c r="J47" i="6"/>
  <c r="I47" i="6"/>
  <c r="H47" i="6"/>
  <c r="G47" i="6"/>
  <c r="N44" i="6"/>
  <c r="M44" i="6"/>
  <c r="L44" i="6"/>
  <c r="K44" i="6"/>
  <c r="J44" i="6"/>
  <c r="I44" i="6"/>
  <c r="H44" i="6"/>
  <c r="G44" i="6"/>
  <c r="N41" i="6"/>
  <c r="M41" i="6"/>
  <c r="L41" i="6"/>
  <c r="K41" i="6"/>
  <c r="J41" i="6"/>
  <c r="I41" i="6"/>
  <c r="H41" i="6"/>
  <c r="G41" i="6"/>
  <c r="N38" i="6"/>
  <c r="M38" i="6"/>
  <c r="L38" i="6"/>
  <c r="K38" i="6"/>
  <c r="J38" i="6"/>
  <c r="I38" i="6"/>
  <c r="H38" i="6"/>
  <c r="G38" i="6"/>
  <c r="N35" i="6"/>
  <c r="M35" i="6"/>
  <c r="L35" i="6"/>
  <c r="K35" i="6"/>
  <c r="J35" i="6"/>
  <c r="I35" i="6"/>
  <c r="H35" i="6"/>
  <c r="N32" i="6"/>
  <c r="M32" i="6"/>
  <c r="L32" i="6"/>
  <c r="K32" i="6"/>
  <c r="J32" i="6"/>
  <c r="I32" i="6"/>
  <c r="H32" i="6"/>
  <c r="G32" i="6"/>
  <c r="N29" i="6"/>
  <c r="M29" i="6"/>
  <c r="L29" i="6"/>
  <c r="K29" i="6"/>
  <c r="J29" i="6"/>
  <c r="I29" i="6"/>
  <c r="H29" i="6"/>
  <c r="G29" i="6"/>
  <c r="N26" i="6"/>
  <c r="M26" i="6"/>
  <c r="L26" i="6"/>
  <c r="K26" i="6"/>
  <c r="J26" i="6"/>
  <c r="I26" i="6"/>
  <c r="H26" i="6"/>
  <c r="G26" i="6"/>
  <c r="N23" i="6"/>
  <c r="M23" i="6"/>
  <c r="L23" i="6"/>
  <c r="K23" i="6"/>
  <c r="J23" i="6"/>
  <c r="I23" i="6"/>
  <c r="H23" i="6"/>
  <c r="G23" i="6"/>
  <c r="N20" i="6"/>
  <c r="M20" i="6"/>
  <c r="L20" i="6"/>
  <c r="K20" i="6"/>
  <c r="J20" i="6"/>
  <c r="I20" i="6"/>
  <c r="H20" i="6"/>
  <c r="N17" i="6"/>
  <c r="M17" i="6"/>
  <c r="L17" i="6"/>
  <c r="K17" i="6"/>
  <c r="J17" i="6"/>
  <c r="I17" i="6"/>
  <c r="H17" i="6"/>
  <c r="N14" i="6"/>
  <c r="M14" i="6"/>
  <c r="L14" i="6"/>
  <c r="K14" i="6"/>
  <c r="J14" i="6"/>
  <c r="H14" i="6"/>
  <c r="G449" i="6"/>
  <c r="F364" i="6"/>
  <c r="F363" i="6"/>
  <c r="F361" i="6"/>
  <c r="F205" i="6"/>
  <c r="F204" i="6"/>
  <c r="F202" i="6"/>
  <c r="F170" i="6"/>
  <c r="F169" i="6"/>
  <c r="F167" i="6"/>
  <c r="F166" i="6"/>
  <c r="F99" i="6"/>
  <c r="F98" i="6"/>
  <c r="F96" i="6"/>
  <c r="F95" i="6"/>
  <c r="F52" i="6"/>
  <c r="F51" i="6"/>
  <c r="F49" i="6"/>
  <c r="F48" i="6"/>
  <c r="I8" i="6" l="1"/>
  <c r="M365" i="6"/>
  <c r="J171" i="6"/>
  <c r="H365" i="6"/>
  <c r="H362" i="6"/>
  <c r="H171" i="6"/>
  <c r="H168" i="6"/>
  <c r="H97" i="6"/>
  <c r="G97" i="6"/>
  <c r="G8" i="6"/>
  <c r="G11" i="6"/>
  <c r="G171" i="6"/>
  <c r="H8" i="6"/>
  <c r="H11" i="6"/>
  <c r="G452" i="6"/>
  <c r="I171" i="6"/>
  <c r="K53" i="6"/>
  <c r="G365" i="6"/>
  <c r="H203" i="6"/>
  <c r="H206" i="6"/>
  <c r="J168" i="6"/>
  <c r="G168" i="6"/>
  <c r="G100" i="6"/>
  <c r="I97" i="6"/>
  <c r="M53" i="6"/>
  <c r="L50" i="6"/>
  <c r="K50" i="6"/>
  <c r="H53" i="6"/>
  <c r="H50" i="6"/>
  <c r="G450" i="6"/>
  <c r="N11" i="6"/>
  <c r="N8" i="6"/>
  <c r="M362" i="6"/>
  <c r="M203" i="6"/>
  <c r="M206" i="6"/>
  <c r="M168" i="6"/>
  <c r="M171" i="6"/>
  <c r="M50" i="6"/>
  <c r="M8" i="6"/>
  <c r="M11" i="6"/>
  <c r="L365" i="6"/>
  <c r="L362" i="6"/>
  <c r="L206" i="6"/>
  <c r="L203" i="6"/>
  <c r="L171" i="6"/>
  <c r="L168" i="6"/>
  <c r="L53" i="6"/>
  <c r="L11" i="6"/>
  <c r="L8" i="6"/>
  <c r="K362" i="6"/>
  <c r="K365" i="6"/>
  <c r="K206" i="6"/>
  <c r="K203" i="6"/>
  <c r="K171" i="6"/>
  <c r="K168" i="6"/>
  <c r="K8" i="6"/>
  <c r="K11" i="6"/>
  <c r="J365" i="6"/>
  <c r="J362" i="6"/>
  <c r="J203" i="6"/>
  <c r="J206" i="6"/>
  <c r="J53" i="6"/>
  <c r="J50" i="6"/>
  <c r="J8" i="6"/>
  <c r="J11" i="6"/>
  <c r="I365" i="6"/>
  <c r="I362" i="6"/>
  <c r="I206" i="6"/>
  <c r="I203" i="6"/>
  <c r="I53" i="6"/>
  <c r="I50" i="6"/>
  <c r="I11" i="6"/>
  <c r="G362" i="6"/>
  <c r="F50" i="6"/>
  <c r="G203" i="6"/>
  <c r="G206" i="6"/>
  <c r="F168" i="6"/>
  <c r="F365" i="6"/>
  <c r="F206" i="6"/>
  <c r="F171" i="6"/>
  <c r="F100" i="6"/>
  <c r="G53" i="6"/>
  <c r="G50" i="6"/>
  <c r="F97" i="6"/>
  <c r="F53" i="6"/>
  <c r="R448" i="6"/>
  <c r="Q448" i="6"/>
  <c r="P448" i="6"/>
  <c r="N448" i="6"/>
  <c r="O448" i="6" s="1"/>
  <c r="S447" i="6"/>
  <c r="O447" i="6"/>
  <c r="S446" i="6"/>
  <c r="O446" i="6"/>
  <c r="R445" i="6"/>
  <c r="Q445" i="6"/>
  <c r="P445" i="6"/>
  <c r="N445" i="6"/>
  <c r="O445" i="6" s="1"/>
  <c r="S444" i="6"/>
  <c r="O444" i="6"/>
  <c r="S443" i="6"/>
  <c r="O443" i="6"/>
  <c r="R442" i="6"/>
  <c r="Q442" i="6"/>
  <c r="P442" i="6"/>
  <c r="N442" i="6"/>
  <c r="S441" i="6"/>
  <c r="O441" i="6"/>
  <c r="S440" i="6"/>
  <c r="O440" i="6"/>
  <c r="R439" i="6"/>
  <c r="Q439" i="6"/>
  <c r="P439" i="6"/>
  <c r="N439" i="6"/>
  <c r="O439" i="6" s="1"/>
  <c r="S438" i="6"/>
  <c r="O438" i="6"/>
  <c r="S437" i="6"/>
  <c r="O437" i="6"/>
  <c r="R436" i="6"/>
  <c r="Q436" i="6"/>
  <c r="P436" i="6"/>
  <c r="N436" i="6"/>
  <c r="O436" i="6" s="1"/>
  <c r="S435" i="6"/>
  <c r="O435" i="6"/>
  <c r="S434" i="6"/>
  <c r="O434" i="6"/>
  <c r="R433" i="6"/>
  <c r="Q433" i="6"/>
  <c r="P433" i="6"/>
  <c r="N433" i="6"/>
  <c r="O433" i="6" s="1"/>
  <c r="S432" i="6"/>
  <c r="O432" i="6"/>
  <c r="S431" i="6"/>
  <c r="O431" i="6"/>
  <c r="R430" i="6"/>
  <c r="Q430" i="6"/>
  <c r="P430" i="6"/>
  <c r="N430" i="6"/>
  <c r="S429" i="6"/>
  <c r="O429" i="6"/>
  <c r="S428" i="6"/>
  <c r="O428" i="6"/>
  <c r="R427" i="6"/>
  <c r="Q427" i="6"/>
  <c r="P427" i="6"/>
  <c r="N427" i="6"/>
  <c r="S426" i="6"/>
  <c r="O426" i="6"/>
  <c r="S425" i="6"/>
  <c r="O425" i="6"/>
  <c r="R424" i="6"/>
  <c r="Q424" i="6"/>
  <c r="P424" i="6"/>
  <c r="N424" i="6"/>
  <c r="O424" i="6" s="1"/>
  <c r="S423" i="6"/>
  <c r="O423" i="6"/>
  <c r="S422" i="6"/>
  <c r="O422" i="6"/>
  <c r="R421" i="6"/>
  <c r="Q421" i="6"/>
  <c r="P421" i="6"/>
  <c r="N421" i="6"/>
  <c r="O421" i="6" s="1"/>
  <c r="S420" i="6"/>
  <c r="O420" i="6"/>
  <c r="S419" i="6"/>
  <c r="O419" i="6"/>
  <c r="R413" i="6"/>
  <c r="Q413" i="6"/>
  <c r="P413" i="6"/>
  <c r="N413" i="6"/>
  <c r="O413" i="6" s="1"/>
  <c r="S412" i="6"/>
  <c r="O412" i="6"/>
  <c r="S411" i="6"/>
  <c r="O411" i="6"/>
  <c r="R410" i="6"/>
  <c r="Q410" i="6"/>
  <c r="P410" i="6"/>
  <c r="N410" i="6"/>
  <c r="S409" i="6"/>
  <c r="O409" i="6"/>
  <c r="S408" i="6"/>
  <c r="O408" i="6"/>
  <c r="R407" i="6"/>
  <c r="Q407" i="6"/>
  <c r="P407" i="6"/>
  <c r="N407" i="6"/>
  <c r="O407" i="6" s="1"/>
  <c r="S406" i="6"/>
  <c r="O406" i="6"/>
  <c r="S405" i="6"/>
  <c r="O405" i="6"/>
  <c r="R404" i="6"/>
  <c r="Q404" i="6"/>
  <c r="P404" i="6"/>
  <c r="N404" i="6"/>
  <c r="S403" i="6"/>
  <c r="O403" i="6"/>
  <c r="S402" i="6"/>
  <c r="O402" i="6"/>
  <c r="R401" i="6"/>
  <c r="Q401" i="6"/>
  <c r="P401" i="6"/>
  <c r="N401" i="6"/>
  <c r="O401" i="6" s="1"/>
  <c r="S400" i="6"/>
  <c r="O400" i="6"/>
  <c r="S399" i="6"/>
  <c r="O399" i="6"/>
  <c r="R398" i="6"/>
  <c r="Q398" i="6"/>
  <c r="P398" i="6"/>
  <c r="N398" i="6"/>
  <c r="S397" i="6"/>
  <c r="O397" i="6"/>
  <c r="S396" i="6"/>
  <c r="O396" i="6"/>
  <c r="R395" i="6"/>
  <c r="Q395" i="6"/>
  <c r="P395" i="6"/>
  <c r="N395" i="6"/>
  <c r="O395" i="6" s="1"/>
  <c r="S394" i="6"/>
  <c r="O394" i="6"/>
  <c r="S393" i="6"/>
  <c r="O393" i="6"/>
  <c r="N392" i="6"/>
  <c r="S391" i="6"/>
  <c r="O391" i="6"/>
  <c r="S390" i="6"/>
  <c r="O390" i="6"/>
  <c r="R389" i="6"/>
  <c r="Q389" i="6"/>
  <c r="P389" i="6"/>
  <c r="N389" i="6"/>
  <c r="O389" i="6" s="1"/>
  <c r="S388" i="6"/>
  <c r="O388" i="6"/>
  <c r="S387" i="6"/>
  <c r="O387" i="6"/>
  <c r="R386" i="6"/>
  <c r="Q386" i="6"/>
  <c r="P386" i="6"/>
  <c r="N386" i="6"/>
  <c r="S385" i="6"/>
  <c r="O385" i="6"/>
  <c r="R383" i="6"/>
  <c r="Q383" i="6"/>
  <c r="P383" i="6"/>
  <c r="N383" i="6"/>
  <c r="O383" i="6" s="1"/>
  <c r="S382" i="6"/>
  <c r="O382" i="6"/>
  <c r="S381" i="6"/>
  <c r="O381" i="6"/>
  <c r="R380" i="6"/>
  <c r="Q380" i="6"/>
  <c r="P380" i="6"/>
  <c r="N380" i="6"/>
  <c r="S379" i="6"/>
  <c r="O379" i="6"/>
  <c r="S378" i="6"/>
  <c r="O378" i="6"/>
  <c r="N377" i="6"/>
  <c r="O377" i="6" s="1"/>
  <c r="S376" i="6"/>
  <c r="O376" i="6"/>
  <c r="S375" i="6"/>
  <c r="O375" i="6"/>
  <c r="R374" i="6"/>
  <c r="Q374" i="6"/>
  <c r="P374" i="6"/>
  <c r="N374" i="6"/>
  <c r="O374" i="6" s="1"/>
  <c r="S373" i="6"/>
  <c r="O373" i="6"/>
  <c r="S372" i="6"/>
  <c r="O372" i="6"/>
  <c r="R371" i="6"/>
  <c r="Q371" i="6"/>
  <c r="P371" i="6"/>
  <c r="N371" i="6"/>
  <c r="S370" i="6"/>
  <c r="O370" i="6"/>
  <c r="S369" i="6"/>
  <c r="O369" i="6"/>
  <c r="R368" i="6"/>
  <c r="Q368" i="6"/>
  <c r="P368" i="6"/>
  <c r="N368" i="6"/>
  <c r="S367" i="6"/>
  <c r="O367" i="6"/>
  <c r="S366" i="6"/>
  <c r="O366" i="6"/>
  <c r="R354" i="6"/>
  <c r="Q354" i="6"/>
  <c r="P354" i="6"/>
  <c r="O354" i="6"/>
  <c r="S353" i="6"/>
  <c r="O353" i="6"/>
  <c r="S352" i="6"/>
  <c r="O352" i="6"/>
  <c r="R351" i="6"/>
  <c r="Q351" i="6"/>
  <c r="P351" i="6"/>
  <c r="O351" i="6"/>
  <c r="S350" i="6"/>
  <c r="O350" i="6"/>
  <c r="S349" i="6"/>
  <c r="O349" i="6"/>
  <c r="R348" i="6"/>
  <c r="Q348" i="6"/>
  <c r="P348" i="6"/>
  <c r="O348" i="6"/>
  <c r="S347" i="6"/>
  <c r="O347" i="6"/>
  <c r="S346" i="6"/>
  <c r="O346" i="6"/>
  <c r="R345" i="6"/>
  <c r="Q345" i="6"/>
  <c r="P345" i="6"/>
  <c r="O345" i="6"/>
  <c r="S344" i="6"/>
  <c r="O344" i="6"/>
  <c r="S343" i="6"/>
  <c r="O343" i="6"/>
  <c r="R342" i="6"/>
  <c r="Q342" i="6"/>
  <c r="P342" i="6"/>
  <c r="O342" i="6"/>
  <c r="S341" i="6"/>
  <c r="O341" i="6"/>
  <c r="S340" i="6"/>
  <c r="O340" i="6"/>
  <c r="R339" i="6"/>
  <c r="Q339" i="6"/>
  <c r="P339" i="6"/>
  <c r="O339" i="6"/>
  <c r="S338" i="6"/>
  <c r="O338" i="6"/>
  <c r="S337" i="6"/>
  <c r="O337" i="6"/>
  <c r="R336" i="6"/>
  <c r="Q336" i="6"/>
  <c r="P336" i="6"/>
  <c r="O336" i="6"/>
  <c r="S335" i="6"/>
  <c r="O335" i="6"/>
  <c r="S334" i="6"/>
  <c r="O334" i="6"/>
  <c r="R333" i="6"/>
  <c r="Q333" i="6"/>
  <c r="P333" i="6"/>
  <c r="O333" i="6"/>
  <c r="S332" i="6"/>
  <c r="O332" i="6"/>
  <c r="S331" i="6"/>
  <c r="O331" i="6"/>
  <c r="Q330" i="6"/>
  <c r="P330" i="6"/>
  <c r="O330" i="6"/>
  <c r="S329" i="6"/>
  <c r="O329" i="6"/>
  <c r="S328" i="6"/>
  <c r="O328" i="6"/>
  <c r="R327" i="6"/>
  <c r="Q327" i="6"/>
  <c r="P327" i="6"/>
  <c r="O327" i="6"/>
  <c r="S326" i="6"/>
  <c r="O326" i="6"/>
  <c r="S325" i="6"/>
  <c r="O325" i="6"/>
  <c r="R324" i="6"/>
  <c r="Q324" i="6"/>
  <c r="P324" i="6"/>
  <c r="O324" i="6"/>
  <c r="S323" i="6"/>
  <c r="O323" i="6"/>
  <c r="S322" i="6"/>
  <c r="O322" i="6"/>
  <c r="R321" i="6"/>
  <c r="Q321" i="6"/>
  <c r="P321" i="6"/>
  <c r="O321" i="6"/>
  <c r="S320" i="6"/>
  <c r="O320" i="6"/>
  <c r="S319" i="6"/>
  <c r="O319" i="6"/>
  <c r="R318" i="6"/>
  <c r="Q318" i="6"/>
  <c r="P318" i="6"/>
  <c r="O318" i="6"/>
  <c r="S317" i="6"/>
  <c r="O317" i="6"/>
  <c r="S316" i="6"/>
  <c r="O316" i="6"/>
  <c r="R315" i="6"/>
  <c r="Q315" i="6"/>
  <c r="P315" i="6"/>
  <c r="O315" i="6"/>
  <c r="S314" i="6"/>
  <c r="O314" i="6"/>
  <c r="S313" i="6"/>
  <c r="O313" i="6"/>
  <c r="R312" i="6"/>
  <c r="Q312" i="6"/>
  <c r="P312" i="6"/>
  <c r="O312" i="6"/>
  <c r="S311" i="6"/>
  <c r="O311" i="6"/>
  <c r="S310" i="6"/>
  <c r="O310" i="6"/>
  <c r="R309" i="6"/>
  <c r="Q309" i="6"/>
  <c r="P309" i="6"/>
  <c r="O309" i="6"/>
  <c r="S308" i="6"/>
  <c r="O308" i="6"/>
  <c r="S307" i="6"/>
  <c r="O307" i="6"/>
  <c r="R306" i="6"/>
  <c r="Q306" i="6"/>
  <c r="P306" i="6"/>
  <c r="O306" i="6"/>
  <c r="S305" i="6"/>
  <c r="O305" i="6"/>
  <c r="S304" i="6"/>
  <c r="O304" i="6"/>
  <c r="R303" i="6"/>
  <c r="Q303" i="6"/>
  <c r="P303" i="6"/>
  <c r="O303" i="6"/>
  <c r="S302" i="6"/>
  <c r="O302" i="6"/>
  <c r="S301" i="6"/>
  <c r="O301" i="6"/>
  <c r="R295" i="6"/>
  <c r="Q295" i="6"/>
  <c r="P295" i="6"/>
  <c r="N295" i="6"/>
  <c r="O295" i="6" s="1"/>
  <c r="S294" i="6"/>
  <c r="O294" i="6"/>
  <c r="S293" i="6"/>
  <c r="O293" i="6"/>
  <c r="R292" i="6"/>
  <c r="Q292" i="6"/>
  <c r="P292" i="6"/>
  <c r="N292" i="6"/>
  <c r="S291" i="6"/>
  <c r="O291" i="6"/>
  <c r="R289" i="6"/>
  <c r="Q289" i="6"/>
  <c r="P289" i="6"/>
  <c r="N289" i="6"/>
  <c r="O289" i="6" s="1"/>
  <c r="S288" i="6"/>
  <c r="O288" i="6"/>
  <c r="S287" i="6"/>
  <c r="O287" i="6"/>
  <c r="R286" i="6"/>
  <c r="Q286" i="6"/>
  <c r="P286" i="6"/>
  <c r="N286" i="6"/>
  <c r="O286" i="6" s="1"/>
  <c r="S285" i="6"/>
  <c r="O285" i="6"/>
  <c r="S284" i="6"/>
  <c r="O284" i="6"/>
  <c r="R283" i="6"/>
  <c r="Q283" i="6"/>
  <c r="P283" i="6"/>
  <c r="S282" i="6"/>
  <c r="O282" i="6"/>
  <c r="S281" i="6"/>
  <c r="O281" i="6"/>
  <c r="R280" i="6"/>
  <c r="Q280" i="6"/>
  <c r="P280" i="6"/>
  <c r="N280" i="6"/>
  <c r="S279" i="6"/>
  <c r="O279" i="6"/>
  <c r="S278" i="6"/>
  <c r="O278" i="6"/>
  <c r="R277" i="6"/>
  <c r="Q277" i="6"/>
  <c r="P277" i="6"/>
  <c r="N277" i="6"/>
  <c r="S276" i="6"/>
  <c r="O276" i="6"/>
  <c r="S275" i="6"/>
  <c r="O275" i="6"/>
  <c r="R274" i="6"/>
  <c r="Q274" i="6"/>
  <c r="P274" i="6"/>
  <c r="N274" i="6"/>
  <c r="S273" i="6"/>
  <c r="O273" i="6"/>
  <c r="S272" i="6"/>
  <c r="O272" i="6"/>
  <c r="R271" i="6"/>
  <c r="Q271" i="6"/>
  <c r="P271" i="6"/>
  <c r="N271" i="6"/>
  <c r="S270" i="6"/>
  <c r="O270" i="6"/>
  <c r="S269" i="6"/>
  <c r="O269" i="6"/>
  <c r="R268" i="6"/>
  <c r="Q268" i="6"/>
  <c r="P268" i="6"/>
  <c r="N268" i="6"/>
  <c r="S267" i="6"/>
  <c r="O267" i="6"/>
  <c r="S266" i="6"/>
  <c r="O266" i="6"/>
  <c r="R265" i="6"/>
  <c r="Q265" i="6"/>
  <c r="P265" i="6"/>
  <c r="N265" i="6"/>
  <c r="S264" i="6"/>
  <c r="O264" i="6"/>
  <c r="S263" i="6"/>
  <c r="O263" i="6"/>
  <c r="R262" i="6"/>
  <c r="Q262" i="6"/>
  <c r="P262" i="6"/>
  <c r="N262" i="6"/>
  <c r="O262" i="6" s="1"/>
  <c r="S261" i="6"/>
  <c r="O261" i="6"/>
  <c r="S260" i="6"/>
  <c r="O260" i="6"/>
  <c r="N259" i="6"/>
  <c r="S258" i="6"/>
  <c r="O258" i="6"/>
  <c r="S257" i="6"/>
  <c r="O257" i="6"/>
  <c r="N256" i="6"/>
  <c r="S255" i="6"/>
  <c r="O255" i="6"/>
  <c r="S254" i="6"/>
  <c r="O254" i="6"/>
  <c r="R253" i="6"/>
  <c r="Q253" i="6"/>
  <c r="P253" i="6"/>
  <c r="N253" i="6"/>
  <c r="O253" i="6" s="1"/>
  <c r="S252" i="6"/>
  <c r="O252" i="6"/>
  <c r="S251" i="6"/>
  <c r="O251" i="6"/>
  <c r="R250" i="6"/>
  <c r="Q250" i="6"/>
  <c r="P250" i="6"/>
  <c r="N250" i="6"/>
  <c r="O250" i="6" s="1"/>
  <c r="S249" i="6"/>
  <c r="O249" i="6"/>
  <c r="S248" i="6"/>
  <c r="O248" i="6"/>
  <c r="R247" i="6"/>
  <c r="Q247" i="6"/>
  <c r="P247" i="6"/>
  <c r="N247" i="6"/>
  <c r="S246" i="6"/>
  <c r="O246" i="6"/>
  <c r="S245" i="6"/>
  <c r="O245" i="6"/>
  <c r="R244" i="6"/>
  <c r="Q244" i="6"/>
  <c r="P244" i="6"/>
  <c r="N244" i="6"/>
  <c r="O244" i="6"/>
  <c r="S243" i="6"/>
  <c r="O243" i="6"/>
  <c r="S242" i="6"/>
  <c r="O242" i="6"/>
  <c r="R230" i="6"/>
  <c r="Q230" i="6"/>
  <c r="P230" i="6"/>
  <c r="N230" i="6"/>
  <c r="S229" i="6"/>
  <c r="O229" i="6"/>
  <c r="S228" i="6"/>
  <c r="O228" i="6"/>
  <c r="R227" i="6"/>
  <c r="Q227" i="6"/>
  <c r="P227" i="6"/>
  <c r="O227" i="6"/>
  <c r="S226" i="6"/>
  <c r="O226" i="6"/>
  <c r="S225" i="6"/>
  <c r="O225" i="6"/>
  <c r="R224" i="6"/>
  <c r="Q224" i="6"/>
  <c r="P224" i="6"/>
  <c r="N224" i="6"/>
  <c r="S223" i="6"/>
  <c r="O223" i="6"/>
  <c r="S222" i="6"/>
  <c r="O222" i="6"/>
  <c r="R221" i="6"/>
  <c r="Q221" i="6"/>
  <c r="P221" i="6"/>
  <c r="N221" i="6"/>
  <c r="O221" i="6" s="1"/>
  <c r="S220" i="6"/>
  <c r="O220" i="6"/>
  <c r="S219" i="6"/>
  <c r="O219" i="6"/>
  <c r="R218" i="6"/>
  <c r="Q218" i="6"/>
  <c r="P218" i="6"/>
  <c r="N218" i="6"/>
  <c r="S217" i="6"/>
  <c r="O217" i="6"/>
  <c r="S216" i="6"/>
  <c r="O216" i="6"/>
  <c r="R215" i="6"/>
  <c r="Q215" i="6"/>
  <c r="P215" i="6"/>
  <c r="N215" i="6"/>
  <c r="S214" i="6"/>
  <c r="O214" i="6"/>
  <c r="S213" i="6"/>
  <c r="O213" i="6"/>
  <c r="R212" i="6"/>
  <c r="Q212" i="6"/>
  <c r="P212" i="6"/>
  <c r="S211" i="6"/>
  <c r="O211" i="6"/>
  <c r="S210" i="6"/>
  <c r="O210" i="6"/>
  <c r="R209" i="6"/>
  <c r="Q209" i="6"/>
  <c r="P209" i="6"/>
  <c r="N209" i="6"/>
  <c r="S208" i="6"/>
  <c r="O208" i="6"/>
  <c r="S207" i="6"/>
  <c r="O207" i="6"/>
  <c r="R200" i="6"/>
  <c r="Q200" i="6"/>
  <c r="P200" i="6"/>
  <c r="N200" i="6"/>
  <c r="S199" i="6"/>
  <c r="O199" i="6"/>
  <c r="S198" i="6"/>
  <c r="O198" i="6"/>
  <c r="R197" i="6"/>
  <c r="P197" i="6"/>
  <c r="N197" i="6"/>
  <c r="O197" i="6" s="1"/>
  <c r="S196" i="6"/>
  <c r="O196" i="6"/>
  <c r="S195" i="6"/>
  <c r="O195" i="6"/>
  <c r="R194" i="6"/>
  <c r="Q194" i="6"/>
  <c r="P194" i="6"/>
  <c r="N194" i="6"/>
  <c r="O194" i="6" s="1"/>
  <c r="S193" i="6"/>
  <c r="O193" i="6"/>
  <c r="S192" i="6"/>
  <c r="O192" i="6"/>
  <c r="R191" i="6"/>
  <c r="Q191" i="6"/>
  <c r="P191" i="6"/>
  <c r="N191" i="6"/>
  <c r="O191" i="6" s="1"/>
  <c r="S190" i="6"/>
  <c r="O190" i="6"/>
  <c r="S189" i="6"/>
  <c r="O189" i="6"/>
  <c r="R188" i="6"/>
  <c r="Q188" i="6"/>
  <c r="P188" i="6"/>
  <c r="N188" i="6"/>
  <c r="S187" i="6"/>
  <c r="O187" i="6"/>
  <c r="S186" i="6"/>
  <c r="O186" i="6"/>
  <c r="R185" i="6"/>
  <c r="Q185" i="6"/>
  <c r="P185" i="6"/>
  <c r="N185" i="6"/>
  <c r="S184" i="6"/>
  <c r="O184" i="6"/>
  <c r="S183" i="6"/>
  <c r="O183" i="6"/>
  <c r="R177" i="6"/>
  <c r="Q177" i="6"/>
  <c r="P177" i="6"/>
  <c r="O177" i="6"/>
  <c r="S176" i="6"/>
  <c r="O176" i="6"/>
  <c r="S175" i="6"/>
  <c r="O175" i="6"/>
  <c r="R174" i="6"/>
  <c r="Q174" i="6"/>
  <c r="P174" i="6"/>
  <c r="N174" i="6"/>
  <c r="N168" i="6" s="1"/>
  <c r="S173" i="6"/>
  <c r="O173" i="6"/>
  <c r="S172" i="6"/>
  <c r="O172" i="6"/>
  <c r="R165" i="6"/>
  <c r="Q165" i="6"/>
  <c r="P165" i="6"/>
  <c r="N165" i="6"/>
  <c r="M165" i="6"/>
  <c r="M100" i="6" s="1"/>
  <c r="L165" i="6"/>
  <c r="L100" i="6" s="1"/>
  <c r="K165" i="6"/>
  <c r="K100" i="6" s="1"/>
  <c r="S164" i="6"/>
  <c r="O164" i="6"/>
  <c r="S163" i="6"/>
  <c r="O163" i="6"/>
  <c r="R162" i="6"/>
  <c r="Q162" i="6"/>
  <c r="P162" i="6"/>
  <c r="N162" i="6"/>
  <c r="M162" i="6"/>
  <c r="M97" i="6" s="1"/>
  <c r="L162" i="6"/>
  <c r="L97" i="6" s="1"/>
  <c r="K162" i="6"/>
  <c r="K97" i="6" s="1"/>
  <c r="S161" i="6"/>
  <c r="O161" i="6"/>
  <c r="S160" i="6"/>
  <c r="O160" i="6"/>
  <c r="R159" i="6"/>
  <c r="Q159" i="6"/>
  <c r="P159" i="6"/>
  <c r="N159" i="6"/>
  <c r="S158" i="6"/>
  <c r="O158" i="6"/>
  <c r="S157" i="6"/>
  <c r="O157" i="6"/>
  <c r="R156" i="6"/>
  <c r="Q156" i="6"/>
  <c r="P156" i="6"/>
  <c r="N156" i="6"/>
  <c r="O156" i="6" s="1"/>
  <c r="S155" i="6"/>
  <c r="O155" i="6"/>
  <c r="S154" i="6"/>
  <c r="O154" i="6"/>
  <c r="R153" i="6"/>
  <c r="Q153" i="6"/>
  <c r="P153" i="6"/>
  <c r="N153" i="6"/>
  <c r="S152" i="6"/>
  <c r="O152" i="6"/>
  <c r="S151" i="6"/>
  <c r="O151" i="6"/>
  <c r="R150" i="6"/>
  <c r="Q150" i="6"/>
  <c r="P150" i="6"/>
  <c r="N150" i="6"/>
  <c r="O150" i="6" s="1"/>
  <c r="S149" i="6"/>
  <c r="O149" i="6"/>
  <c r="S148" i="6"/>
  <c r="O148" i="6"/>
  <c r="R147" i="6"/>
  <c r="Q147" i="6"/>
  <c r="P147" i="6"/>
  <c r="N147" i="6"/>
  <c r="S146" i="6"/>
  <c r="O146" i="6"/>
  <c r="S145" i="6"/>
  <c r="O145" i="6"/>
  <c r="R144" i="6"/>
  <c r="Q144" i="6"/>
  <c r="P144" i="6"/>
  <c r="N144" i="6"/>
  <c r="O144" i="6" s="1"/>
  <c r="S143" i="6"/>
  <c r="O143" i="6"/>
  <c r="S142" i="6"/>
  <c r="O142" i="6"/>
  <c r="R141" i="6"/>
  <c r="Q141" i="6"/>
  <c r="P141" i="6"/>
  <c r="N141" i="6"/>
  <c r="S140" i="6"/>
  <c r="O140" i="6"/>
  <c r="S139" i="6"/>
  <c r="O139" i="6"/>
  <c r="R138" i="6"/>
  <c r="Q138" i="6"/>
  <c r="P138" i="6"/>
  <c r="N138" i="6"/>
  <c r="O138" i="6" s="1"/>
  <c r="S137" i="6"/>
  <c r="O137" i="6"/>
  <c r="S136" i="6"/>
  <c r="O136" i="6"/>
  <c r="R135" i="6"/>
  <c r="Q135" i="6"/>
  <c r="P135" i="6"/>
  <c r="N135" i="6"/>
  <c r="S134" i="6"/>
  <c r="O134" i="6"/>
  <c r="S133" i="6"/>
  <c r="O133" i="6"/>
  <c r="R132" i="6"/>
  <c r="Q132" i="6"/>
  <c r="P132" i="6"/>
  <c r="N132" i="6"/>
  <c r="S131" i="6"/>
  <c r="O131" i="6"/>
  <c r="S130" i="6"/>
  <c r="O130" i="6"/>
  <c r="R129" i="6"/>
  <c r="Q129" i="6"/>
  <c r="P129" i="6"/>
  <c r="N129" i="6"/>
  <c r="S128" i="6"/>
  <c r="O128" i="6"/>
  <c r="S127" i="6"/>
  <c r="O127" i="6"/>
  <c r="R126" i="6"/>
  <c r="Q126" i="6"/>
  <c r="P126" i="6"/>
  <c r="N126" i="6"/>
  <c r="O126" i="6" s="1"/>
  <c r="S125" i="6"/>
  <c r="O125" i="6"/>
  <c r="S124" i="6"/>
  <c r="O124" i="6"/>
  <c r="R118" i="6"/>
  <c r="Q118" i="6"/>
  <c r="P118" i="6"/>
  <c r="N118" i="6"/>
  <c r="S117" i="6"/>
  <c r="O117" i="6"/>
  <c r="S116" i="6"/>
  <c r="O116" i="6"/>
  <c r="N115" i="6"/>
  <c r="O115" i="6" s="1"/>
  <c r="S114" i="6"/>
  <c r="O114" i="6"/>
  <c r="S113" i="6"/>
  <c r="O113" i="6"/>
  <c r="R112" i="6"/>
  <c r="Q112" i="6"/>
  <c r="P112" i="6"/>
  <c r="N112" i="6"/>
  <c r="S111" i="6"/>
  <c r="O111" i="6"/>
  <c r="S110" i="6"/>
  <c r="O110" i="6"/>
  <c r="N109" i="6"/>
  <c r="S108" i="6"/>
  <c r="O108" i="6"/>
  <c r="S107" i="6"/>
  <c r="O107" i="6"/>
  <c r="R106" i="6"/>
  <c r="Q106" i="6"/>
  <c r="P106" i="6"/>
  <c r="N106" i="6"/>
  <c r="S105" i="6"/>
  <c r="O105" i="6"/>
  <c r="S104" i="6"/>
  <c r="O104" i="6"/>
  <c r="R103" i="6"/>
  <c r="P103" i="6"/>
  <c r="N103" i="6"/>
  <c r="S102" i="6"/>
  <c r="O102" i="6"/>
  <c r="S101" i="6"/>
  <c r="O101" i="6"/>
  <c r="R94" i="6"/>
  <c r="Q94" i="6"/>
  <c r="P94" i="6"/>
  <c r="N94" i="6"/>
  <c r="O94" i="6" s="1"/>
  <c r="S93" i="6"/>
  <c r="O93" i="6"/>
  <c r="S92" i="6"/>
  <c r="O92" i="6"/>
  <c r="R91" i="6"/>
  <c r="Q91" i="6"/>
  <c r="P91" i="6"/>
  <c r="N91" i="6"/>
  <c r="S90" i="6"/>
  <c r="O90" i="6"/>
  <c r="S89" i="6"/>
  <c r="O89" i="6"/>
  <c r="R88" i="6"/>
  <c r="Q88" i="6"/>
  <c r="P88" i="6"/>
  <c r="N88" i="6"/>
  <c r="O88" i="6" s="1"/>
  <c r="S87" i="6"/>
  <c r="O87" i="6"/>
  <c r="S86" i="6"/>
  <c r="O86" i="6"/>
  <c r="R85" i="6"/>
  <c r="Q85" i="6"/>
  <c r="P85" i="6"/>
  <c r="N85" i="6"/>
  <c r="S84" i="6"/>
  <c r="O84" i="6"/>
  <c r="S83" i="6"/>
  <c r="O83" i="6"/>
  <c r="R82" i="6"/>
  <c r="Q82" i="6"/>
  <c r="P82" i="6"/>
  <c r="N82" i="6"/>
  <c r="O82" i="6" s="1"/>
  <c r="S81" i="6"/>
  <c r="O81" i="6"/>
  <c r="S80" i="6"/>
  <c r="O80" i="6"/>
  <c r="R79" i="6"/>
  <c r="Q79" i="6"/>
  <c r="P79" i="6"/>
  <c r="N79" i="6"/>
  <c r="S78" i="6"/>
  <c r="O78" i="6"/>
  <c r="S77" i="6"/>
  <c r="O77" i="6"/>
  <c r="R76" i="6"/>
  <c r="Q76" i="6"/>
  <c r="P76" i="6"/>
  <c r="N76" i="6"/>
  <c r="O76" i="6" s="1"/>
  <c r="S75" i="6"/>
  <c r="O75" i="6"/>
  <c r="S74" i="6"/>
  <c r="O74" i="6"/>
  <c r="R73" i="6"/>
  <c r="Q73" i="6"/>
  <c r="P73" i="6"/>
  <c r="N73" i="6"/>
  <c r="S72" i="6"/>
  <c r="O72" i="6"/>
  <c r="S71" i="6"/>
  <c r="O71" i="6"/>
  <c r="R70" i="6"/>
  <c r="Q70" i="6"/>
  <c r="P70" i="6"/>
  <c r="N70" i="6"/>
  <c r="S69" i="6"/>
  <c r="O69" i="6"/>
  <c r="S68" i="6"/>
  <c r="O68" i="6"/>
  <c r="R67" i="6"/>
  <c r="Q67" i="6"/>
  <c r="P67" i="6"/>
  <c r="N67" i="6"/>
  <c r="S66" i="6"/>
  <c r="O66" i="6"/>
  <c r="S65" i="6"/>
  <c r="O65" i="6"/>
  <c r="R59" i="6"/>
  <c r="Q59" i="6"/>
  <c r="P59" i="6"/>
  <c r="O59" i="6"/>
  <c r="S58" i="6"/>
  <c r="O58" i="6"/>
  <c r="S57" i="6"/>
  <c r="O57" i="6"/>
  <c r="R56" i="6"/>
  <c r="Q56" i="6"/>
  <c r="P56" i="6"/>
  <c r="O56" i="6"/>
  <c r="S55" i="6"/>
  <c r="O55" i="6"/>
  <c r="S54" i="6"/>
  <c r="O54" i="6"/>
  <c r="S49" i="6"/>
  <c r="R47" i="6"/>
  <c r="Q47" i="6"/>
  <c r="P47" i="6"/>
  <c r="O47" i="6"/>
  <c r="S46" i="6"/>
  <c r="O46" i="6"/>
  <c r="S45" i="6"/>
  <c r="O45" i="6"/>
  <c r="R44" i="6"/>
  <c r="Q44" i="6"/>
  <c r="O44" i="6"/>
  <c r="S43" i="6"/>
  <c r="O43" i="6"/>
  <c r="S42" i="6"/>
  <c r="O42" i="6"/>
  <c r="R41" i="6"/>
  <c r="Q41" i="6"/>
  <c r="P41" i="6"/>
  <c r="O41" i="6"/>
  <c r="S40" i="6"/>
  <c r="O40" i="6"/>
  <c r="S39" i="6"/>
  <c r="O39" i="6"/>
  <c r="R38" i="6"/>
  <c r="Q38" i="6"/>
  <c r="P38" i="6"/>
  <c r="O38" i="6"/>
  <c r="S37" i="6"/>
  <c r="O37" i="6"/>
  <c r="S36" i="6"/>
  <c r="O36" i="6"/>
  <c r="R35" i="6"/>
  <c r="Q35" i="6"/>
  <c r="P35" i="6"/>
  <c r="O35" i="6"/>
  <c r="S34" i="6"/>
  <c r="O34" i="6"/>
  <c r="S33" i="6"/>
  <c r="O33" i="6"/>
  <c r="R32" i="6"/>
  <c r="Q32" i="6"/>
  <c r="P32" i="6"/>
  <c r="O32" i="6"/>
  <c r="S31" i="6"/>
  <c r="O31" i="6"/>
  <c r="S30" i="6"/>
  <c r="O30" i="6"/>
  <c r="R29" i="6"/>
  <c r="Q29" i="6"/>
  <c r="P29" i="6"/>
  <c r="O29" i="6"/>
  <c r="S28" i="6"/>
  <c r="O28" i="6"/>
  <c r="S27" i="6"/>
  <c r="O27" i="6"/>
  <c r="R26" i="6"/>
  <c r="P26" i="6"/>
  <c r="Q23" i="6"/>
  <c r="P23" i="6"/>
  <c r="Q20" i="6"/>
  <c r="P20" i="6"/>
  <c r="Q17" i="6"/>
  <c r="P17" i="6"/>
  <c r="O17" i="6"/>
  <c r="S16" i="6"/>
  <c r="O16" i="6"/>
  <c r="S15" i="6"/>
  <c r="O15" i="6"/>
  <c r="Q14" i="6"/>
  <c r="P14" i="6"/>
  <c r="O14" i="6"/>
  <c r="S13" i="6"/>
  <c r="O13" i="6"/>
  <c r="S12" i="6"/>
  <c r="O12" i="6"/>
  <c r="A60" i="6"/>
  <c r="A119" i="6" s="1"/>
  <c r="A178" i="6" s="1"/>
  <c r="A237" i="6" s="1"/>
  <c r="Q97" i="6" l="1"/>
  <c r="N171" i="6"/>
  <c r="O171" i="6" s="1"/>
  <c r="S351" i="6"/>
  <c r="R97" i="6"/>
  <c r="S309" i="6"/>
  <c r="Q168" i="6"/>
  <c r="H454" i="6"/>
  <c r="S445" i="6"/>
  <c r="S327" i="6"/>
  <c r="S315" i="6"/>
  <c r="S312" i="6"/>
  <c r="S303" i="6"/>
  <c r="P171" i="6"/>
  <c r="R11" i="6"/>
  <c r="H451" i="6"/>
  <c r="N53" i="6"/>
  <c r="O53" i="6" s="1"/>
  <c r="G451" i="6"/>
  <c r="S430" i="6"/>
  <c r="R365" i="6"/>
  <c r="R362" i="6"/>
  <c r="R203" i="6"/>
  <c r="S283" i="6"/>
  <c r="S259" i="6"/>
  <c r="R206" i="6"/>
  <c r="R171" i="6"/>
  <c r="R168" i="6"/>
  <c r="R100" i="6"/>
  <c r="S153" i="6"/>
  <c r="R53" i="6"/>
  <c r="R50" i="6"/>
  <c r="S47" i="6"/>
  <c r="S44" i="6"/>
  <c r="R8" i="6"/>
  <c r="S32" i="6"/>
  <c r="Q362" i="6"/>
  <c r="S392" i="6"/>
  <c r="Q365" i="6"/>
  <c r="S256" i="6"/>
  <c r="Q206" i="6"/>
  <c r="Q203" i="6"/>
  <c r="Q171" i="6"/>
  <c r="S129" i="6"/>
  <c r="Q100" i="6"/>
  <c r="S106" i="6"/>
  <c r="Q50" i="6"/>
  <c r="Q53" i="6"/>
  <c r="S88" i="6"/>
  <c r="Q11" i="6"/>
  <c r="Q8" i="6"/>
  <c r="S442" i="6"/>
  <c r="S424" i="6"/>
  <c r="P362" i="6"/>
  <c r="P365" i="6"/>
  <c r="S377" i="6"/>
  <c r="S339" i="6"/>
  <c r="S330" i="6"/>
  <c r="S286" i="6"/>
  <c r="S280" i="6"/>
  <c r="S274" i="6"/>
  <c r="S271" i="6"/>
  <c r="S268" i="6"/>
  <c r="S262" i="6"/>
  <c r="P206" i="6"/>
  <c r="P203" i="6"/>
  <c r="S188" i="6"/>
  <c r="P168" i="6"/>
  <c r="S185" i="6"/>
  <c r="P100" i="6"/>
  <c r="P97" i="6"/>
  <c r="S73" i="6"/>
  <c r="P53" i="6"/>
  <c r="P50" i="6"/>
  <c r="S67" i="6"/>
  <c r="P8" i="6"/>
  <c r="S17" i="6"/>
  <c r="P11" i="6"/>
  <c r="S439" i="6"/>
  <c r="S433" i="6"/>
  <c r="S401" i="6"/>
  <c r="O371" i="6"/>
  <c r="N365" i="6"/>
  <c r="O368" i="6"/>
  <c r="N362" i="6"/>
  <c r="O274" i="6"/>
  <c r="N206" i="6"/>
  <c r="S227" i="6"/>
  <c r="O212" i="6"/>
  <c r="S209" i="6"/>
  <c r="N203" i="6"/>
  <c r="O209" i="6"/>
  <c r="S197" i="6"/>
  <c r="O162" i="6"/>
  <c r="S144" i="6"/>
  <c r="O129" i="6"/>
  <c r="N97" i="6"/>
  <c r="N100" i="6"/>
  <c r="O106" i="6"/>
  <c r="O67" i="6"/>
  <c r="N50" i="6"/>
  <c r="M454" i="6"/>
  <c r="M451" i="6"/>
  <c r="L451" i="6"/>
  <c r="L454" i="6"/>
  <c r="K451" i="6"/>
  <c r="K454" i="6"/>
  <c r="J451" i="6"/>
  <c r="J454" i="6"/>
  <c r="I451" i="6"/>
  <c r="I454" i="6"/>
  <c r="S29" i="6"/>
  <c r="S56" i="6"/>
  <c r="S59" i="6"/>
  <c r="S79" i="6"/>
  <c r="S94" i="6"/>
  <c r="S112" i="6"/>
  <c r="S132" i="6"/>
  <c r="S150" i="6"/>
  <c r="S159" i="6"/>
  <c r="S165" i="6"/>
  <c r="S177" i="6"/>
  <c r="O185" i="6"/>
  <c r="S218" i="6"/>
  <c r="S247" i="6"/>
  <c r="S321" i="6"/>
  <c r="S324" i="6"/>
  <c r="S342" i="6"/>
  <c r="S374" i="6"/>
  <c r="S383" i="6"/>
  <c r="S398" i="6"/>
  <c r="S407" i="6"/>
  <c r="S38" i="6"/>
  <c r="O73" i="6"/>
  <c r="S85" i="6"/>
  <c r="S118" i="6"/>
  <c r="S141" i="6"/>
  <c r="S156" i="6"/>
  <c r="S191" i="6"/>
  <c r="S212" i="6"/>
  <c r="S224" i="6"/>
  <c r="S244" i="6"/>
  <c r="O256" i="6"/>
  <c r="S265" i="6"/>
  <c r="O268" i="6"/>
  <c r="S277" i="6"/>
  <c r="O280" i="6"/>
  <c r="S295" i="6"/>
  <c r="S306" i="6"/>
  <c r="S333" i="6"/>
  <c r="S336" i="6"/>
  <c r="S354" i="6"/>
  <c r="S368" i="6"/>
  <c r="S380" i="6"/>
  <c r="S389" i="6"/>
  <c r="S404" i="6"/>
  <c r="S413" i="6"/>
  <c r="S427" i="6"/>
  <c r="O430" i="6"/>
  <c r="S436" i="6"/>
  <c r="S448" i="6"/>
  <c r="S41" i="6"/>
  <c r="S14" i="6"/>
  <c r="S35" i="6"/>
  <c r="S82" i="6"/>
  <c r="S91" i="6"/>
  <c r="S103" i="6"/>
  <c r="S115" i="6"/>
  <c r="S126" i="6"/>
  <c r="S138" i="6"/>
  <c r="S147" i="6"/>
  <c r="S162" i="6"/>
  <c r="S174" i="6"/>
  <c r="S200" i="6"/>
  <c r="S221" i="6"/>
  <c r="S230" i="6"/>
  <c r="S250" i="6"/>
  <c r="S289" i="6"/>
  <c r="S318" i="6"/>
  <c r="S345" i="6"/>
  <c r="S348" i="6"/>
  <c r="S395" i="6"/>
  <c r="S410" i="6"/>
  <c r="O442" i="6"/>
  <c r="O70" i="6"/>
  <c r="O103" i="6"/>
  <c r="O132" i="6"/>
  <c r="O165" i="6"/>
  <c r="O200" i="6"/>
  <c r="O259" i="6"/>
  <c r="O265" i="6"/>
  <c r="O271" i="6"/>
  <c r="O277" i="6"/>
  <c r="O283" i="6"/>
  <c r="S70" i="6"/>
  <c r="O79" i="6"/>
  <c r="O85" i="6"/>
  <c r="O91" i="6"/>
  <c r="O112" i="6"/>
  <c r="O118" i="6"/>
  <c r="O141" i="6"/>
  <c r="O147" i="6"/>
  <c r="O153" i="6"/>
  <c r="O159" i="6"/>
  <c r="O174" i="6"/>
  <c r="O188" i="6"/>
  <c r="O218" i="6"/>
  <c r="O224" i="6"/>
  <c r="O230" i="6"/>
  <c r="O247" i="6"/>
  <c r="S361" i="6"/>
  <c r="O380" i="6"/>
  <c r="O392" i="6"/>
  <c r="O398" i="6"/>
  <c r="O404" i="6"/>
  <c r="O410" i="6"/>
  <c r="O427" i="6"/>
  <c r="G454" i="6"/>
  <c r="A296" i="6"/>
  <c r="A355" i="6" s="1"/>
  <c r="A414" i="6" s="1"/>
  <c r="O135" i="6"/>
  <c r="S167" i="6"/>
  <c r="O96" i="6"/>
  <c r="S421" i="6"/>
  <c r="O361" i="6"/>
  <c r="S364" i="6"/>
  <c r="S363" i="6"/>
  <c r="O364" i="6"/>
  <c r="O363" i="6"/>
  <c r="S371" i="6"/>
  <c r="O202" i="6"/>
  <c r="S253" i="6"/>
  <c r="S204" i="6"/>
  <c r="O205" i="6"/>
  <c r="S205" i="6"/>
  <c r="S202" i="6"/>
  <c r="O204" i="6"/>
  <c r="O168" i="6"/>
  <c r="S215" i="6"/>
  <c r="O167" i="6"/>
  <c r="S194" i="6"/>
  <c r="O215" i="6"/>
  <c r="O166" i="6"/>
  <c r="S166" i="6"/>
  <c r="S169" i="6"/>
  <c r="O170" i="6"/>
  <c r="S170" i="6"/>
  <c r="O169" i="6"/>
  <c r="O95" i="6"/>
  <c r="S95" i="6"/>
  <c r="S135" i="6"/>
  <c r="S98" i="6"/>
  <c r="O99" i="6"/>
  <c r="S99" i="6"/>
  <c r="S96" i="6"/>
  <c r="O98" i="6"/>
  <c r="O109" i="6"/>
  <c r="O49" i="6"/>
  <c r="S76" i="6"/>
  <c r="S109" i="6"/>
  <c r="O48" i="6"/>
  <c r="S48" i="6"/>
  <c r="S51" i="6"/>
  <c r="O52" i="6"/>
  <c r="S52" i="6"/>
  <c r="O51" i="6"/>
  <c r="S53" i="6" l="1"/>
  <c r="S168" i="6"/>
  <c r="R454" i="6"/>
  <c r="R451" i="6"/>
  <c r="Q451" i="6"/>
  <c r="Q454" i="6"/>
  <c r="P454" i="6"/>
  <c r="P451" i="6"/>
  <c r="N454" i="6"/>
  <c r="N451" i="6"/>
  <c r="O100" i="6"/>
  <c r="O50" i="6"/>
  <c r="S50" i="6"/>
  <c r="S100" i="6"/>
  <c r="S18" i="6"/>
  <c r="O18" i="6"/>
  <c r="S97" i="6"/>
  <c r="S171" i="6"/>
  <c r="S206" i="6"/>
  <c r="O206" i="6"/>
  <c r="O365" i="6"/>
  <c r="S365" i="6"/>
  <c r="O97" i="6"/>
  <c r="S19" i="6" l="1"/>
  <c r="O19" i="6"/>
  <c r="O20" i="6" l="1"/>
  <c r="S20" i="6"/>
  <c r="F9" i="6" l="1"/>
  <c r="S21" i="6"/>
  <c r="O21" i="6"/>
  <c r="O9" i="6" s="1"/>
  <c r="F452" i="6" l="1"/>
  <c r="S9" i="6"/>
  <c r="F10" i="6"/>
  <c r="S22" i="6"/>
  <c r="O22" i="6"/>
  <c r="O10" i="6" s="1"/>
  <c r="F453" i="6" l="1"/>
  <c r="S10" i="6"/>
  <c r="O23" i="6"/>
  <c r="O11" i="6" s="1"/>
  <c r="F11" i="6"/>
  <c r="S23" i="6"/>
  <c r="S452" i="6"/>
  <c r="O452" i="6"/>
  <c r="S25" i="6" l="1"/>
  <c r="O25" i="6"/>
  <c r="O7" i="6" s="1"/>
  <c r="S24" i="6"/>
  <c r="O24" i="6"/>
  <c r="O6" i="6" s="1"/>
  <c r="F6" i="6"/>
  <c r="F454" i="6"/>
  <c r="S11" i="6"/>
  <c r="O453" i="6"/>
  <c r="S453" i="6"/>
  <c r="O26" i="6" l="1"/>
  <c r="O8" i="6" s="1"/>
  <c r="S26" i="6"/>
  <c r="F8" i="6"/>
  <c r="F450" i="6"/>
  <c r="S7" i="6"/>
  <c r="O454" i="6"/>
  <c r="S454" i="6"/>
  <c r="S6" i="6"/>
  <c r="S450" i="6" l="1"/>
  <c r="O450" i="6"/>
  <c r="S8" i="6"/>
  <c r="S290" i="6" l="1"/>
  <c r="F201" i="6"/>
  <c r="S201" i="6" s="1"/>
  <c r="F292" i="6"/>
  <c r="O292" i="6" s="1"/>
  <c r="F203" i="6"/>
  <c r="S203" i="6" s="1"/>
  <c r="O290" i="6"/>
  <c r="O201" i="6" l="1"/>
  <c r="S292" i="6"/>
  <c r="O203" i="6"/>
  <c r="S384" i="6"/>
  <c r="F386" i="6"/>
  <c r="O386" i="6" s="1"/>
  <c r="O384" i="6"/>
  <c r="F360" i="6"/>
  <c r="O360" i="6" s="1"/>
  <c r="F362" i="6" l="1"/>
  <c r="F451" i="6" s="1"/>
  <c r="O451" i="6" s="1"/>
  <c r="F449" i="6"/>
  <c r="S386" i="6"/>
  <c r="S360" i="6"/>
  <c r="S362" i="6" l="1"/>
  <c r="O362" i="6"/>
  <c r="S451" i="6"/>
  <c r="O449" i="6"/>
  <c r="S449" i="6"/>
</calcChain>
</file>

<file path=xl/sharedStrings.xml><?xml version="1.0" encoding="utf-8"?>
<sst xmlns="http://schemas.openxmlformats.org/spreadsheetml/2006/main" count="644" uniqueCount="96">
  <si>
    <t>空港</t>
    <rPh sb="0" eb="2">
      <t>クウコウ</t>
    </rPh>
    <phoneticPr fontId="2"/>
  </si>
  <si>
    <t>区分</t>
    <rPh sb="0" eb="2">
      <t>クブン</t>
    </rPh>
    <phoneticPr fontId="2"/>
  </si>
  <si>
    <t>国際</t>
    <rPh sb="0" eb="2">
      <t>コクサイ</t>
    </rPh>
    <phoneticPr fontId="2"/>
  </si>
  <si>
    <t>合計</t>
    <rPh sb="0" eb="2">
      <t>ゴウケイ</t>
    </rPh>
    <phoneticPr fontId="2"/>
  </si>
  <si>
    <t>旅客　　　　　 国内</t>
    <rPh sb="0" eb="2">
      <t>リョカク</t>
    </rPh>
    <rPh sb="8" eb="10">
      <t>コクナイ</t>
    </rPh>
    <phoneticPr fontId="2"/>
  </si>
  <si>
    <t>貨物　　　　　 国内</t>
    <rPh sb="0" eb="2">
      <t>カモツ</t>
    </rPh>
    <rPh sb="8" eb="10">
      <t>コクナイ</t>
    </rPh>
    <phoneticPr fontId="2"/>
  </si>
  <si>
    <t>大阪航空局　管理課</t>
    <rPh sb="0" eb="2">
      <t>オオサカ</t>
    </rPh>
    <rPh sb="2" eb="5">
      <t>コウクウキョク</t>
    </rPh>
    <rPh sb="6" eb="9">
      <t>カンリカ</t>
    </rPh>
    <phoneticPr fontId="2"/>
  </si>
  <si>
    <t>東海・北陸地区</t>
    <rPh sb="0" eb="2">
      <t>トウカイ</t>
    </rPh>
    <rPh sb="3" eb="5">
      <t>ホクリク</t>
    </rPh>
    <rPh sb="5" eb="7">
      <t>チク</t>
    </rPh>
    <phoneticPr fontId="2"/>
  </si>
  <si>
    <t>中部国際</t>
    <phoneticPr fontId="2"/>
  </si>
  <si>
    <t>富山</t>
    <rPh sb="0" eb="2">
      <t>トヤマ</t>
    </rPh>
    <phoneticPr fontId="2"/>
  </si>
  <si>
    <t>能登</t>
    <rPh sb="0" eb="2">
      <t>ノト</t>
    </rPh>
    <phoneticPr fontId="2"/>
  </si>
  <si>
    <t>小松</t>
    <rPh sb="0" eb="2">
      <t>コマツ</t>
    </rPh>
    <phoneticPr fontId="2"/>
  </si>
  <si>
    <t>福井</t>
    <rPh sb="0" eb="2">
      <t>フクイ</t>
    </rPh>
    <phoneticPr fontId="2"/>
  </si>
  <si>
    <t>名古屋</t>
    <rPh sb="0" eb="3">
      <t>ナゴヤ</t>
    </rPh>
    <phoneticPr fontId="2"/>
  </si>
  <si>
    <t>近畿地区</t>
    <rPh sb="0" eb="2">
      <t>キンキ</t>
    </rPh>
    <rPh sb="2" eb="4">
      <t>チク</t>
    </rPh>
    <phoneticPr fontId="2"/>
  </si>
  <si>
    <t>大阪国際</t>
    <rPh sb="0" eb="2">
      <t>オオサカ</t>
    </rPh>
    <rPh sb="2" eb="4">
      <t>コクサイ</t>
    </rPh>
    <phoneticPr fontId="2"/>
  </si>
  <si>
    <t>関西国際</t>
    <rPh sb="0" eb="2">
      <t>カンサイ</t>
    </rPh>
    <rPh sb="2" eb="4">
      <t>コクサイ</t>
    </rPh>
    <phoneticPr fontId="2"/>
  </si>
  <si>
    <t>八尾</t>
    <rPh sb="0" eb="2">
      <t>ヤオ</t>
    </rPh>
    <phoneticPr fontId="2"/>
  </si>
  <si>
    <t>南紀白浜</t>
    <rPh sb="0" eb="2">
      <t>ナンキ</t>
    </rPh>
    <rPh sb="2" eb="4">
      <t>シラハマ</t>
    </rPh>
    <phoneticPr fontId="2"/>
  </si>
  <si>
    <t>神戸</t>
    <rPh sb="0" eb="2">
      <t>コウベ</t>
    </rPh>
    <phoneticPr fontId="2"/>
  </si>
  <si>
    <t>但馬</t>
    <rPh sb="0" eb="2">
      <t>タジマ</t>
    </rPh>
    <phoneticPr fontId="2"/>
  </si>
  <si>
    <t>中国地区</t>
    <rPh sb="0" eb="2">
      <t>チュウゴク</t>
    </rPh>
    <rPh sb="2" eb="4">
      <t>チク</t>
    </rPh>
    <phoneticPr fontId="2"/>
  </si>
  <si>
    <t>広島</t>
    <rPh sb="0" eb="2">
      <t>ヒロシマ</t>
    </rPh>
    <phoneticPr fontId="2"/>
  </si>
  <si>
    <t>美保</t>
    <rPh sb="0" eb="2">
      <t>ミホ</t>
    </rPh>
    <phoneticPr fontId="2"/>
  </si>
  <si>
    <t>山口宇部</t>
    <rPh sb="0" eb="2">
      <t>ヤマグチ</t>
    </rPh>
    <rPh sb="2" eb="4">
      <t>ウベ</t>
    </rPh>
    <phoneticPr fontId="2"/>
  </si>
  <si>
    <t>岩国</t>
    <rPh sb="0" eb="2">
      <t>イワクニ</t>
    </rPh>
    <phoneticPr fontId="2"/>
  </si>
  <si>
    <t>岡山</t>
    <rPh sb="0" eb="2">
      <t>オカヤマ</t>
    </rPh>
    <phoneticPr fontId="2"/>
  </si>
  <si>
    <t>鳥取</t>
    <rPh sb="0" eb="2">
      <t>トットリ</t>
    </rPh>
    <phoneticPr fontId="2"/>
  </si>
  <si>
    <t>隠岐</t>
    <rPh sb="0" eb="2">
      <t>オキ</t>
    </rPh>
    <phoneticPr fontId="2"/>
  </si>
  <si>
    <t>出雲</t>
    <rPh sb="0" eb="2">
      <t>イズモ</t>
    </rPh>
    <phoneticPr fontId="2"/>
  </si>
  <si>
    <t>岡南</t>
    <rPh sb="0" eb="1">
      <t>オカ</t>
    </rPh>
    <rPh sb="1" eb="2">
      <t>ミナミ</t>
    </rPh>
    <phoneticPr fontId="2"/>
  </si>
  <si>
    <t>四国地区</t>
    <rPh sb="0" eb="2">
      <t>シコク</t>
    </rPh>
    <rPh sb="2" eb="4">
      <t>チク</t>
    </rPh>
    <phoneticPr fontId="2"/>
  </si>
  <si>
    <t>高松</t>
    <rPh sb="0" eb="2">
      <t>タカマツ</t>
    </rPh>
    <phoneticPr fontId="2"/>
  </si>
  <si>
    <t>松山</t>
    <rPh sb="0" eb="2">
      <t>マツヤマ</t>
    </rPh>
    <phoneticPr fontId="2"/>
  </si>
  <si>
    <t>高知</t>
    <rPh sb="0" eb="2">
      <t>コウチ</t>
    </rPh>
    <phoneticPr fontId="2"/>
  </si>
  <si>
    <t>徳島</t>
    <rPh sb="0" eb="2">
      <t>トクシマ</t>
    </rPh>
    <phoneticPr fontId="2"/>
  </si>
  <si>
    <t>九州地区</t>
    <rPh sb="0" eb="2">
      <t>キュウシュウ</t>
    </rPh>
    <rPh sb="2" eb="4">
      <t>チク</t>
    </rPh>
    <phoneticPr fontId="2"/>
  </si>
  <si>
    <t>福岡</t>
    <rPh sb="0" eb="2">
      <t>フクオカ</t>
    </rPh>
    <phoneticPr fontId="2"/>
  </si>
  <si>
    <t>北九州</t>
    <rPh sb="0" eb="3">
      <t>キタキュウシュウ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</si>
  <si>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</si>
  <si>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</si>
  <si>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</si>
  <si>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</si>
  <si>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</si>
  <si>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佐賀</t>
    <rPh sb="0" eb="2">
      <t>サガ</t>
    </rPh>
    <phoneticPr fontId="2"/>
  </si>
  <si>
    <t>小値賀</t>
    <rPh sb="0" eb="1">
      <t>ショウ</t>
    </rPh>
    <rPh sb="1" eb="2">
      <t>アタイ</t>
    </rPh>
    <phoneticPr fontId="2"/>
  </si>
  <si>
    <t>福江</t>
    <rPh sb="0" eb="2">
      <t>フクエ</t>
    </rPh>
    <phoneticPr fontId="2"/>
  </si>
  <si>
    <t>上五島</t>
    <rPh sb="0" eb="3">
      <t>カミゴトウ</t>
    </rPh>
    <phoneticPr fontId="2"/>
  </si>
  <si>
    <t>壱岐</t>
    <rPh sb="0" eb="2">
      <t>イキ</t>
    </rPh>
    <phoneticPr fontId="2"/>
  </si>
  <si>
    <t>屋久島</t>
    <rPh sb="0" eb="3">
      <t>ヤクシマ</t>
    </rPh>
    <phoneticPr fontId="2"/>
  </si>
  <si>
    <t>奄美</t>
    <rPh sb="0" eb="2">
      <t>アマミ</t>
    </rPh>
    <phoneticPr fontId="2"/>
  </si>
  <si>
    <t>喜界</t>
    <rPh sb="0" eb="2">
      <t>キカイ</t>
    </rPh>
    <phoneticPr fontId="2"/>
  </si>
  <si>
    <t>徳之島</t>
    <rPh sb="0" eb="3">
      <t>トクノシマ</t>
    </rPh>
    <phoneticPr fontId="2"/>
  </si>
  <si>
    <t>沖永良部</t>
    <rPh sb="0" eb="4">
      <t>オキノエラブ</t>
    </rPh>
    <phoneticPr fontId="2"/>
  </si>
  <si>
    <t>与論</t>
    <rPh sb="0" eb="2">
      <t>ヨロン</t>
    </rPh>
    <phoneticPr fontId="2"/>
  </si>
  <si>
    <t>種子島</t>
    <rPh sb="0" eb="3">
      <t>タネガシマ</t>
    </rPh>
    <phoneticPr fontId="2"/>
  </si>
  <si>
    <t>天草</t>
    <rPh sb="0" eb="2">
      <t>アマクサ</t>
    </rPh>
    <phoneticPr fontId="2"/>
  </si>
  <si>
    <t>大分県央</t>
    <rPh sb="0" eb="2">
      <t>オオイタ</t>
    </rPh>
    <rPh sb="2" eb="4">
      <t>ケンオウ</t>
    </rPh>
    <phoneticPr fontId="2"/>
  </si>
  <si>
    <t>沖縄地区</t>
    <rPh sb="0" eb="2">
      <t>オキナワ</t>
    </rPh>
    <rPh sb="2" eb="4">
      <t>チク</t>
    </rPh>
    <phoneticPr fontId="2"/>
  </si>
  <si>
    <t>那覇</t>
    <rPh sb="0" eb="2">
      <t>ナハ</t>
    </rPh>
    <phoneticPr fontId="2"/>
  </si>
  <si>
    <t>慶良間</t>
    <rPh sb="0" eb="3">
      <t>ケラマ</t>
    </rPh>
    <phoneticPr fontId="2"/>
  </si>
  <si>
    <t>久米島</t>
    <rPh sb="0" eb="3">
      <t>クメジマ</t>
    </rPh>
    <phoneticPr fontId="2"/>
  </si>
  <si>
    <t>南大東</t>
    <rPh sb="0" eb="3">
      <t>ミナミダイトウ</t>
    </rPh>
    <phoneticPr fontId="2"/>
  </si>
  <si>
    <t>北大東</t>
    <rPh sb="0" eb="3">
      <t>キタダイトウ</t>
    </rPh>
    <phoneticPr fontId="2"/>
  </si>
  <si>
    <t>伊江島</t>
    <rPh sb="0" eb="3">
      <t>イエジマ</t>
    </rPh>
    <phoneticPr fontId="2"/>
  </si>
  <si>
    <t>宮古</t>
    <rPh sb="0" eb="2">
      <t>ミヤコ</t>
    </rPh>
    <phoneticPr fontId="2"/>
  </si>
  <si>
    <t>下地島</t>
    <rPh sb="0" eb="2">
      <t>シモジ</t>
    </rPh>
    <rPh sb="2" eb="3">
      <t>シマ</t>
    </rPh>
    <phoneticPr fontId="2"/>
  </si>
  <si>
    <t>多良間</t>
    <rPh sb="0" eb="3">
      <t>タラマ</t>
    </rPh>
    <phoneticPr fontId="2"/>
  </si>
  <si>
    <t>粟国</t>
    <rPh sb="0" eb="1">
      <t>アワ</t>
    </rPh>
    <rPh sb="1" eb="2">
      <t>クニ</t>
    </rPh>
    <phoneticPr fontId="2"/>
  </si>
  <si>
    <t>石垣</t>
    <rPh sb="0" eb="2">
      <t>イシガキ</t>
    </rPh>
    <phoneticPr fontId="2"/>
  </si>
  <si>
    <t>波照間</t>
    <rPh sb="0" eb="3">
      <t>ハテルマ</t>
    </rPh>
    <phoneticPr fontId="2"/>
  </si>
  <si>
    <t>与那国</t>
    <rPh sb="0" eb="3">
      <t>ヨナグニ</t>
    </rPh>
    <phoneticPr fontId="2"/>
  </si>
  <si>
    <t>管内空港計</t>
    <rPh sb="0" eb="2">
      <t>カンナイ</t>
    </rPh>
    <rPh sb="2" eb="4">
      <t>クウコウ</t>
    </rPh>
    <rPh sb="4" eb="5">
      <t>ケイ</t>
    </rPh>
    <phoneticPr fontId="2"/>
  </si>
  <si>
    <t>　　　　　　　　　　　　　　　　　　　　　　　　　　　　　　　　　　　　　　　　　</t>
    <phoneticPr fontId="2"/>
  </si>
  <si>
    <t>対馬</t>
    <rPh sb="0" eb="2">
      <t>ツシマ</t>
    </rPh>
    <phoneticPr fontId="2"/>
  </si>
  <si>
    <t>石見</t>
    <rPh sb="0" eb="2">
      <t>イワミ</t>
    </rPh>
    <phoneticPr fontId="2"/>
  </si>
  <si>
    <t>大阪航空局　管理課</t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</si>
  <si>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</si>
  <si>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</si>
  <si>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</si>
  <si>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</si>
  <si>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</si>
  <si>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</si>
  <si>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</si>
  <si>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</si>
  <si>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</si>
  <si>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</si>
  <si>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</si>
  <si>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年計</t>
    <rPh sb="0" eb="1">
      <t>ネン</t>
    </rPh>
    <rPh sb="1" eb="2">
      <t>ケイ</t>
    </rPh>
    <phoneticPr fontId="2"/>
  </si>
  <si>
    <t>1月</t>
    <rPh sb="1" eb="2">
      <t>ガツ</t>
    </rPh>
    <phoneticPr fontId="2"/>
  </si>
  <si>
    <t>年度計</t>
    <phoneticPr fontId="2"/>
  </si>
  <si>
    <t>年度計</t>
  </si>
  <si>
    <t>令和5年管内空港の利用概況集計表（速報値）</t>
    <rPh sb="0" eb="2">
      <t>レイワ</t>
    </rPh>
    <rPh sb="3" eb="4">
      <t>ネン</t>
    </rPh>
    <rPh sb="4" eb="8">
      <t>カンナイクウコウ</t>
    </rPh>
    <rPh sb="9" eb="11">
      <t>リヨウ</t>
    </rPh>
    <rPh sb="11" eb="13">
      <t>ガイキョウ</t>
    </rPh>
    <rPh sb="13" eb="16">
      <t>シュウケイヒョウ</t>
    </rPh>
    <rPh sb="17" eb="20">
      <t>ソクホウチ</t>
    </rPh>
    <phoneticPr fontId="2"/>
  </si>
  <si>
    <t>1月</t>
  </si>
  <si>
    <t>2月</t>
  </si>
  <si>
    <t>3月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</si>
</sst>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>
      <alignment vertical="center"/>
    </xf>
    <xf numFmtId="0" fontId="5" fillId="0" borderId="0"/>
    <xf numFmtId="9" fontId="5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Border="1" applyAlignment="1"/>
    <xf numFmtId="0" fontId="0" fillId="0" borderId="2" xfId="0" applyBorder="1" applyAlignment="1"/>
    <xf numFmtId="0" fontId="0" fillId="0" borderId="0" xfId="0" applyAlignment="1"/>
    <xf numFmtId="38" fontId="0" fillId="0" borderId="3" xfId="1" applyFont="1" applyBorder="1" applyAlignment="1"/>
    <xf numFmtId="38" fontId="0" fillId="0" borderId="8" xfId="1" applyFont="1" applyFill="1" applyBorder="1" applyAlignment="1"/>
    <xf numFmtId="38" fontId="0" fillId="3" borderId="9" xfId="1" applyFont="1" applyFill="1" applyBorder="1" applyAlignment="1"/>
    <xf numFmtId="38" fontId="0" fillId="0" borderId="3" xfId="1" applyFont="1" applyFill="1" applyBorder="1" applyAlignment="1"/>
    <xf numFmtId="38" fontId="0" fillId="3" borderId="4" xfId="1" applyFont="1" applyFill="1" applyBorder="1" applyAlignment="1"/>
    <xf numFmtId="38" fontId="0" fillId="0" borderId="3" xfId="1" applyNumberFormat="1" applyFont="1" applyBorder="1" applyAlignment="1"/>
    <xf numFmtId="38" fontId="0" fillId="3" borderId="9" xfId="1" applyNumberFormat="1" applyFont="1" applyFill="1" applyBorder="1" applyAlignment="1"/>
    <xf numFmtId="38" fontId="0" fillId="0" borderId="8" xfId="1" applyNumberFormat="1" applyFont="1" applyFill="1" applyBorder="1" applyAlignment="1"/>
    <xf numFmtId="38" fontId="0" fillId="0" borderId="3" xfId="1" applyNumberFormat="1" applyFont="1" applyFill="1" applyBorder="1" applyAlignment="1"/>
    <xf numFmtId="0" fontId="3" fillId="3" borderId="4" xfId="0" applyFont="1" applyFill="1" applyBorder="1" applyAlignment="1"/>
    <xf numFmtId="38" fontId="0" fillId="3" borderId="4" xfId="1" applyNumberFormat="1" applyFont="1" applyFill="1" applyBorder="1" applyAlignment="1"/>
    <xf numFmtId="0" fontId="3" fillId="0" borderId="3" xfId="0" applyFont="1" applyBorder="1" applyAlignment="1"/>
    <xf numFmtId="0" fontId="3" fillId="0" borderId="8" xfId="0" applyFont="1" applyFill="1" applyBorder="1" applyAlignment="1"/>
    <xf numFmtId="0" fontId="3" fillId="3" borderId="3" xfId="0" applyFont="1" applyFill="1" applyBorder="1" applyAlignment="1"/>
    <xf numFmtId="38" fontId="0" fillId="3" borderId="3" xfId="1" applyNumberFormat="1" applyFont="1" applyFill="1" applyBorder="1" applyAlignment="1"/>
    <xf numFmtId="0" fontId="3" fillId="0" borderId="1" xfId="0" applyFont="1" applyFill="1" applyBorder="1" applyAlignment="1"/>
    <xf numFmtId="38" fontId="0" fillId="0" borderId="1" xfId="1" applyNumberFormat="1" applyFont="1" applyFill="1" applyBorder="1" applyAlignment="1"/>
    <xf numFmtId="0" fontId="3" fillId="3" borderId="9" xfId="0" applyFont="1" applyFill="1" applyBorder="1" applyAlignment="1"/>
    <xf numFmtId="0" fontId="3" fillId="0" borderId="3" xfId="0" applyFont="1" applyFill="1" applyBorder="1" applyAlignment="1"/>
    <xf numFmtId="38" fontId="0" fillId="0" borderId="1" xfId="1" applyFont="1" applyFill="1" applyBorder="1" applyAlignment="1"/>
    <xf numFmtId="38" fontId="0" fillId="3" borderId="10" xfId="1" applyNumberFormat="1" applyFont="1" applyFill="1" applyBorder="1" applyAlignment="1"/>
    <xf numFmtId="38" fontId="0" fillId="0" borderId="10" xfId="1" applyNumberFormat="1" applyFont="1" applyFill="1" applyBorder="1" applyAlignment="1"/>
    <xf numFmtId="38" fontId="0" fillId="3" borderId="12" xfId="1" applyNumberFormat="1" applyFont="1" applyFill="1" applyBorder="1" applyAlignment="1"/>
    <xf numFmtId="38" fontId="0" fillId="3" borderId="12" xfId="1" applyFont="1" applyFill="1" applyBorder="1" applyAlignment="1"/>
    <xf numFmtId="38" fontId="0" fillId="3" borderId="10" xfId="1" applyFont="1" applyFill="1" applyBorder="1" applyAlignment="1"/>
    <xf numFmtId="38" fontId="0" fillId="0" borderId="10" xfId="1" applyFont="1" applyFill="1" applyBorder="1" applyAlignment="1"/>
    <xf numFmtId="38" fontId="0" fillId="0" borderId="6" xfId="1" applyFont="1" applyFill="1" applyBorder="1" applyAlignment="1"/>
    <xf numFmtId="38" fontId="0" fillId="3" borderId="7" xfId="1" applyFont="1" applyFill="1" applyBorder="1" applyAlignment="1"/>
    <xf numFmtId="38" fontId="0" fillId="0" borderId="10" xfId="1" applyFont="1" applyBorder="1" applyAlignment="1"/>
    <xf numFmtId="38" fontId="0" fillId="0" borderId="11" xfId="1" applyFont="1" applyFill="1" applyBorder="1" applyAlignment="1"/>
    <xf numFmtId="38" fontId="0" fillId="3" borderId="3" xfId="1" applyFont="1" applyFill="1" applyBorder="1" applyAlignment="1"/>
    <xf numFmtId="38" fontId="0" fillId="0" borderId="10" xfId="1" applyNumberFormat="1" applyFont="1" applyBorder="1" applyAlignment="1"/>
    <xf numFmtId="38" fontId="0" fillId="0" borderId="11" xfId="1" applyNumberFormat="1" applyFont="1" applyFill="1" applyBorder="1" applyAlignment="1"/>
    <xf numFmtId="38" fontId="0" fillId="0" borderId="8" xfId="1" applyNumberFormat="1" applyFont="1" applyFill="1" applyBorder="1" applyAlignment="1">
      <alignment wrapText="1"/>
    </xf>
    <xf numFmtId="38" fontId="4" fillId="3" borderId="10" xfId="1" applyNumberFormat="1" applyFont="1" applyFill="1" applyBorder="1" applyAlignment="1"/>
    <xf numFmtId="38" fontId="4" fillId="0" borderId="10" xfId="1" applyNumberFormat="1" applyFont="1" applyFill="1" applyBorder="1" applyAlignment="1"/>
    <xf numFmtId="38" fontId="4" fillId="3" borderId="12" xfId="1" applyNumberFormat="1" applyFont="1" applyFill="1" applyBorder="1" applyAlignment="1"/>
    <xf numFmtId="38" fontId="4" fillId="3" borderId="9" xfId="1" applyNumberFormat="1" applyFont="1" applyFill="1" applyBorder="1" applyAlignment="1"/>
    <xf numFmtId="0" fontId="0" fillId="0" borderId="7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38" fontId="0" fillId="2" borderId="1" xfId="1" applyFont="1" applyFill="1" applyBorder="1" applyAlignment="1">
      <alignment horizontal="center" vertical="center"/>
    </xf>
    <xf numFmtId="38" fontId="0" fillId="2" borderId="3" xfId="1" applyFont="1" applyFill="1" applyBorder="1" applyAlignment="1">
      <alignment horizontal="center" vertical="center"/>
    </xf>
    <xf numFmtId="38" fontId="0" fillId="2" borderId="4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4">
    <cellStyle name="パーセント 2" xfId="3" xr:uid="{00000000-0005-0000-0000-000000000000}"/>
    <cellStyle name="桁区切り" xfId="1" builtinId="6"/>
    <cellStyle name="標準" xfId="0" builtinId="0"/>
    <cellStyle name="標準 2" xfId="2" xr:uid="{00000000-0005-0000-0000-000003000000}"/>
  </cellStyles>
  <dxfs count="0"/>
  <tableStyles count="0" defaultTableStyle="TableStyleMedium2" defaultPivotStyle="PivotStyleMedium9"/>
  <colors>
    <mruColors>
      <color rgb="FF66FFCC"/>
      <color rgb="FFFFFF66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C15B2-812D-452C-BE07-33F4482DED1F}">
  <sheetPr>
    <pageSetUpPr fitToPage="1"/>
  </sheetPr>
  <dimension ref="A1:S457"/>
  <sheetViews>
    <sheetView tabSelected="1" view="pageBreakPreview" zoomScale="85" zoomScaleNormal="80" zoomScaleSheetLayoutView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N449" sqref="N449"/>
    </sheetView>
  </sheetViews>
  <sheetFormatPr defaultRowHeight="13.5" x14ac:dyDescent="0.15"/>
  <cols>
    <col min="1" max="1" width="10.5" customWidth="1"/>
    <col min="2" max="19" width="13.125" customWidth="1"/>
    <col min="20" max="119" width="2.625" customWidth="1"/>
    <col min="120" max="184" width="4.625" customWidth="1"/>
  </cols>
  <sheetData>
    <row r="1" spans="1:19" ht="13.7" customHeight="1" x14ac:dyDescent="0.15">
      <c r="A1" s="43" t="s">
        <v>92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19" ht="13.7" customHeight="1" x14ac:dyDescent="0.1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19" ht="13.7" customHeight="1" thickBot="1" x14ac:dyDescent="0.2">
      <c r="A3" s="44" t="s">
        <v>6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</row>
    <row r="4" spans="1:19" ht="13.7" customHeight="1" thickBot="1" x14ac:dyDescent="0.2">
      <c r="A4" s="48" t="s">
        <v>0</v>
      </c>
      <c r="B4" s="48" t="s">
        <v>1</v>
      </c>
      <c r="C4" s="71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3"/>
    </row>
    <row r="5" spans="1:19" ht="13.7" customHeight="1" thickBot="1" x14ac:dyDescent="0.2">
      <c r="A5" s="49"/>
      <c r="B5" s="49"/>
      <c r="C5" s="42" t="s">
        <v>93</v>
      </c>
      <c r="D5" s="42" t="s">
        <v>94</v>
      </c>
      <c r="E5" s="42" t="s">
        <v>95</v>
      </c>
      <c r="F5" s="42" t="s">
        <v>79</v>
      </c>
      <c r="G5" s="42" t="s">
        <v>80</v>
      </c>
      <c r="H5" s="42" t="s">
        <v>81</v>
      </c>
      <c r="I5" s="42" t="s">
        <v>82</v>
      </c>
      <c r="J5" s="42" t="s">
        <v>83</v>
      </c>
      <c r="K5" s="42" t="s">
        <v>84</v>
      </c>
      <c r="L5" s="42" t="s">
        <v>85</v>
      </c>
      <c r="M5" s="42" t="s">
        <v>86</v>
      </c>
      <c r="N5" s="42" t="s">
        <v>87</v>
      </c>
      <c r="O5" s="42" t="s">
        <v>88</v>
      </c>
      <c r="P5" s="42" t="s">
        <v>89</v>
      </c>
      <c r="Q5" s="42" t="s">
        <v>77</v>
      </c>
      <c r="R5" s="42" t="s">
        <v>78</v>
      </c>
      <c r="S5" s="42" t="s">
        <v>91</v>
      </c>
    </row>
    <row r="6" spans="1:19" ht="13.7" customHeight="1" x14ac:dyDescent="0.15">
      <c r="A6" s="52" t="s">
        <v>7</v>
      </c>
      <c r="B6" s="16" t="s">
        <v>4</v>
      </c>
      <c r="C6" s="23">
        <f t="shared" ref="C6:E6" si="0">SUM(C12,C18,C24,C30,C36,C42,)</f>
        <v>571627</v>
      </c>
      <c r="D6" s="23">
        <f t="shared" si="0"/>
        <v>628035</v>
      </c>
      <c r="E6" s="23">
        <f t="shared" si="0"/>
        <v>790135</v>
      </c>
      <c r="F6" s="23">
        <f t="shared" ref="F6:O6" si="1">SUM(F12,F18,F24,F30,F36,F42,)</f>
        <v>651935</v>
      </c>
      <c r="G6" s="23">
        <f t="shared" si="1"/>
        <v>752825</v>
      </c>
      <c r="H6" s="23">
        <f t="shared" ref="H6:N6" si="2">SUM(H12,H18,H24,H30,H36,H42,)</f>
        <v>710523</v>
      </c>
      <c r="I6" s="23">
        <f t="shared" si="2"/>
        <v>751490</v>
      </c>
      <c r="J6" s="23">
        <f t="shared" si="2"/>
        <v>857926</v>
      </c>
      <c r="K6" s="23">
        <f t="shared" si="2"/>
        <v>764473</v>
      </c>
      <c r="L6" s="23">
        <f t="shared" si="2"/>
        <v>808397</v>
      </c>
      <c r="M6" s="23">
        <f t="shared" si="2"/>
        <v>731557</v>
      </c>
      <c r="N6" s="23">
        <f t="shared" si="2"/>
        <v>653893</v>
      </c>
      <c r="O6" s="23">
        <f t="shared" si="1"/>
        <v>8672816</v>
      </c>
      <c r="P6" s="23">
        <f t="shared" ref="P6:R6" si="3">SUM(P12,P18,P24,P30,P36,P42,)</f>
        <v>0</v>
      </c>
      <c r="Q6" s="23">
        <f t="shared" si="3"/>
        <v>0</v>
      </c>
      <c r="R6" s="23">
        <f t="shared" si="3"/>
        <v>0</v>
      </c>
      <c r="S6" s="23">
        <f t="shared" ref="S6:S37" si="4">SUM(F6:N6,P6:R6)</f>
        <v>6683019</v>
      </c>
    </row>
    <row r="7" spans="1:19" ht="13.7" customHeight="1" x14ac:dyDescent="0.15">
      <c r="A7" s="53"/>
      <c r="B7" s="15" t="s">
        <v>2</v>
      </c>
      <c r="C7" s="7">
        <f t="shared" ref="C7:E11" si="5">SUM(C13,C19,C25,C31,C37,C43)</f>
        <v>125606</v>
      </c>
      <c r="D7" s="7">
        <f t="shared" si="5"/>
        <v>126306</v>
      </c>
      <c r="E7" s="7">
        <f t="shared" si="5"/>
        <v>151206</v>
      </c>
      <c r="F7" s="7">
        <f>SUM(F13,F19,F25,F31,F37,F43)</f>
        <v>196146</v>
      </c>
      <c r="G7" s="7">
        <f t="shared" ref="G7" si="6">SUM(G13,G19,G25,G31,G37,G43)</f>
        <v>205846</v>
      </c>
      <c r="H7" s="7">
        <f t="shared" ref="H7:N7" si="7">SUM(H13,H19,H25,H31,H37,H43)</f>
        <v>200373</v>
      </c>
      <c r="I7" s="7">
        <f t="shared" si="7"/>
        <v>229300</v>
      </c>
      <c r="J7" s="7">
        <f t="shared" si="7"/>
        <v>280174</v>
      </c>
      <c r="K7" s="7">
        <f t="shared" si="7"/>
        <v>244705</v>
      </c>
      <c r="L7" s="7">
        <f t="shared" si="7"/>
        <v>293552</v>
      </c>
      <c r="M7" s="7">
        <f t="shared" si="7"/>
        <v>304336</v>
      </c>
      <c r="N7" s="7">
        <f t="shared" si="7"/>
        <v>341431</v>
      </c>
      <c r="O7" s="7">
        <f t="shared" ref="F7:O11" si="8">SUM(O13,O19,O25,O31,O37,O43)</f>
        <v>2698981</v>
      </c>
      <c r="P7" s="7">
        <f t="shared" ref="P7:R7" si="9">SUM(P13,P19,P25,P31,P37,P43)</f>
        <v>0</v>
      </c>
      <c r="Q7" s="7">
        <f t="shared" si="9"/>
        <v>0</v>
      </c>
      <c r="R7" s="7">
        <f t="shared" si="9"/>
        <v>0</v>
      </c>
      <c r="S7" s="7">
        <f t="shared" si="4"/>
        <v>2295863</v>
      </c>
    </row>
    <row r="8" spans="1:19" ht="13.7" customHeight="1" x14ac:dyDescent="0.15">
      <c r="A8" s="53"/>
      <c r="B8" s="17" t="s">
        <v>3</v>
      </c>
      <c r="C8" s="6">
        <f t="shared" si="5"/>
        <v>697233</v>
      </c>
      <c r="D8" s="6">
        <f t="shared" si="5"/>
        <v>754341</v>
      </c>
      <c r="E8" s="6">
        <f t="shared" si="5"/>
        <v>941341</v>
      </c>
      <c r="F8" s="6">
        <f t="shared" si="8"/>
        <v>848081</v>
      </c>
      <c r="G8" s="6">
        <f t="shared" si="8"/>
        <v>958671</v>
      </c>
      <c r="H8" s="6">
        <f t="shared" ref="H8:N8" si="10">SUM(H14,H20,H26,H32,H38,H44)</f>
        <v>910896</v>
      </c>
      <c r="I8" s="6">
        <f t="shared" si="10"/>
        <v>980790</v>
      </c>
      <c r="J8" s="6">
        <f t="shared" si="10"/>
        <v>1138100</v>
      </c>
      <c r="K8" s="6">
        <f t="shared" si="10"/>
        <v>1009178</v>
      </c>
      <c r="L8" s="6">
        <f t="shared" si="10"/>
        <v>1101949</v>
      </c>
      <c r="M8" s="6">
        <f t="shared" si="10"/>
        <v>1035893</v>
      </c>
      <c r="N8" s="6">
        <f t="shared" si="10"/>
        <v>995324</v>
      </c>
      <c r="O8" s="6">
        <f t="shared" si="8"/>
        <v>11371797</v>
      </c>
      <c r="P8" s="6">
        <f t="shared" ref="P8:R8" si="11">SUM(P14,P20,P26,P32,P38,P44)</f>
        <v>0</v>
      </c>
      <c r="Q8" s="6">
        <f t="shared" si="11"/>
        <v>0</v>
      </c>
      <c r="R8" s="6">
        <f t="shared" si="11"/>
        <v>0</v>
      </c>
      <c r="S8" s="6">
        <f t="shared" si="4"/>
        <v>8978882</v>
      </c>
    </row>
    <row r="9" spans="1:19" ht="13.7" customHeight="1" x14ac:dyDescent="0.15">
      <c r="A9" s="53"/>
      <c r="B9" s="16" t="s">
        <v>5</v>
      </c>
      <c r="C9" s="5">
        <f t="shared" si="5"/>
        <v>776508</v>
      </c>
      <c r="D9" s="5">
        <f t="shared" si="5"/>
        <v>819017</v>
      </c>
      <c r="E9" s="5">
        <f t="shared" si="5"/>
        <v>943050</v>
      </c>
      <c r="F9" s="5">
        <f t="shared" si="8"/>
        <v>1080755</v>
      </c>
      <c r="G9" s="5">
        <f t="shared" si="8"/>
        <v>1097632</v>
      </c>
      <c r="H9" s="5">
        <f t="shared" ref="H9:N9" si="12">SUM(H15,H21,H27,H33,H39,H45)</f>
        <v>1185249</v>
      </c>
      <c r="I9" s="5">
        <f t="shared" si="12"/>
        <v>1170312</v>
      </c>
      <c r="J9" s="5">
        <f>SUM(J15,J21,J27,J33,J39,J45)</f>
        <v>1189292</v>
      </c>
      <c r="K9" s="5">
        <f t="shared" si="12"/>
        <v>1085328</v>
      </c>
      <c r="L9" s="5">
        <f t="shared" si="12"/>
        <v>1137766</v>
      </c>
      <c r="M9" s="5">
        <f t="shared" si="12"/>
        <v>962717</v>
      </c>
      <c r="N9" s="5">
        <f t="shared" si="12"/>
        <v>1080466</v>
      </c>
      <c r="O9" s="5">
        <f t="shared" si="8"/>
        <v>12528092</v>
      </c>
      <c r="P9" s="5">
        <f t="shared" ref="P9:R9" si="13">SUM(P15,P21,P27,P33,P39,P45)</f>
        <v>0</v>
      </c>
      <c r="Q9" s="5">
        <f t="shared" si="13"/>
        <v>0</v>
      </c>
      <c r="R9" s="5">
        <f t="shared" si="13"/>
        <v>0</v>
      </c>
      <c r="S9" s="5">
        <f t="shared" si="4"/>
        <v>9989517</v>
      </c>
    </row>
    <row r="10" spans="1:19" ht="13.7" customHeight="1" x14ac:dyDescent="0.15">
      <c r="A10" s="53"/>
      <c r="B10" s="15" t="s">
        <v>2</v>
      </c>
      <c r="C10" s="7">
        <f t="shared" si="5"/>
        <v>8141228</v>
      </c>
      <c r="D10" s="7">
        <f t="shared" si="5"/>
        <v>9710149</v>
      </c>
      <c r="E10" s="7">
        <f t="shared" si="5"/>
        <v>10378152</v>
      </c>
      <c r="F10" s="7">
        <f t="shared" si="8"/>
        <v>9695046</v>
      </c>
      <c r="G10" s="7">
        <f t="shared" si="8"/>
        <v>9785860</v>
      </c>
      <c r="H10" s="7">
        <f t="shared" ref="H10:N10" si="14">SUM(H16,H22,H28,H34,H40,H46)</f>
        <v>10144768</v>
      </c>
      <c r="I10" s="7">
        <f t="shared" si="14"/>
        <v>10058689</v>
      </c>
      <c r="J10" s="7">
        <f>SUM(J16,J22,J28,J34,J40,J46)</f>
        <v>8839440</v>
      </c>
      <c r="K10" s="7">
        <f t="shared" si="14"/>
        <v>11647595</v>
      </c>
      <c r="L10" s="7">
        <f t="shared" si="14"/>
        <v>10506982</v>
      </c>
      <c r="M10" s="7">
        <f t="shared" si="14"/>
        <v>11338724</v>
      </c>
      <c r="N10" s="7">
        <f t="shared" si="14"/>
        <v>10994231</v>
      </c>
      <c r="O10" s="7">
        <f t="shared" si="8"/>
        <v>121240864</v>
      </c>
      <c r="P10" s="7">
        <f t="shared" ref="P10:R10" si="15">SUM(P16,P22,P28,P34,P40,P46)</f>
        <v>0</v>
      </c>
      <c r="Q10" s="7">
        <f t="shared" si="15"/>
        <v>0</v>
      </c>
      <c r="R10" s="7">
        <f t="shared" si="15"/>
        <v>0</v>
      </c>
      <c r="S10" s="7">
        <f t="shared" si="4"/>
        <v>93011335</v>
      </c>
    </row>
    <row r="11" spans="1:19" ht="13.7" customHeight="1" x14ac:dyDescent="0.15">
      <c r="A11" s="54"/>
      <c r="B11" s="17" t="s">
        <v>3</v>
      </c>
      <c r="C11" s="6">
        <f t="shared" si="5"/>
        <v>8917736</v>
      </c>
      <c r="D11" s="6">
        <f t="shared" si="5"/>
        <v>10529166</v>
      </c>
      <c r="E11" s="6">
        <f t="shared" si="5"/>
        <v>11321202</v>
      </c>
      <c r="F11" s="6">
        <f t="shared" si="8"/>
        <v>10775801</v>
      </c>
      <c r="G11" s="6">
        <f t="shared" si="8"/>
        <v>10883492</v>
      </c>
      <c r="H11" s="6">
        <f t="shared" ref="H11:N11" si="16">SUM(H17,H23,H29,H35,H41,H47)</f>
        <v>11330017</v>
      </c>
      <c r="I11" s="6">
        <f t="shared" si="16"/>
        <v>11229001</v>
      </c>
      <c r="J11" s="6">
        <f t="shared" si="16"/>
        <v>10028732</v>
      </c>
      <c r="K11" s="6">
        <f t="shared" si="16"/>
        <v>12732923</v>
      </c>
      <c r="L11" s="6">
        <f t="shared" si="16"/>
        <v>11644748</v>
      </c>
      <c r="M11" s="6">
        <f t="shared" si="16"/>
        <v>12301441</v>
      </c>
      <c r="N11" s="6">
        <f t="shared" si="16"/>
        <v>12074697</v>
      </c>
      <c r="O11" s="6">
        <f t="shared" si="8"/>
        <v>133768956</v>
      </c>
      <c r="P11" s="6">
        <f t="shared" ref="P11:R11" si="17">SUM(P17,P23,P29,P35,P41,P47)</f>
        <v>0</v>
      </c>
      <c r="Q11" s="6">
        <f t="shared" si="17"/>
        <v>0</v>
      </c>
      <c r="R11" s="6">
        <f t="shared" si="17"/>
        <v>0</v>
      </c>
      <c r="S11" s="6">
        <f t="shared" si="4"/>
        <v>103000852</v>
      </c>
    </row>
    <row r="12" spans="1:19" ht="13.7" customHeight="1" x14ac:dyDescent="0.15">
      <c r="A12" s="45" t="s">
        <v>8</v>
      </c>
      <c r="B12" s="16" t="s">
        <v>4</v>
      </c>
      <c r="C12" s="5">
        <v>406948</v>
      </c>
      <c r="D12" s="5">
        <v>442341</v>
      </c>
      <c r="E12" s="5">
        <v>542181</v>
      </c>
      <c r="F12" s="5">
        <v>443597</v>
      </c>
      <c r="G12" s="5">
        <v>505773</v>
      </c>
      <c r="H12" s="5">
        <v>477048</v>
      </c>
      <c r="I12" s="5">
        <v>524653</v>
      </c>
      <c r="J12" s="5">
        <v>595153</v>
      </c>
      <c r="K12" s="5">
        <v>522739</v>
      </c>
      <c r="L12" s="5">
        <v>542568</v>
      </c>
      <c r="M12" s="5">
        <v>484632</v>
      </c>
      <c r="N12" s="5">
        <v>452240</v>
      </c>
      <c r="O12" s="5">
        <f t="shared" ref="O12:O37" si="18">SUM(C12:N12)</f>
        <v>5939873</v>
      </c>
      <c r="P12" s="5"/>
      <c r="Q12" s="5"/>
      <c r="R12" s="5"/>
      <c r="S12" s="5">
        <f t="shared" si="4"/>
        <v>4548403</v>
      </c>
    </row>
    <row r="13" spans="1:19" ht="13.7" customHeight="1" x14ac:dyDescent="0.15">
      <c r="A13" s="46"/>
      <c r="B13" s="15" t="s">
        <v>2</v>
      </c>
      <c r="C13" s="4">
        <v>125600</v>
      </c>
      <c r="D13" s="4">
        <v>126300</v>
      </c>
      <c r="E13" s="4">
        <v>151200</v>
      </c>
      <c r="F13" s="7">
        <v>181900</v>
      </c>
      <c r="G13" s="4">
        <v>185900</v>
      </c>
      <c r="H13" s="4">
        <v>192500</v>
      </c>
      <c r="I13" s="4">
        <v>218800</v>
      </c>
      <c r="J13" s="4">
        <v>267000</v>
      </c>
      <c r="K13" s="4">
        <v>233500</v>
      </c>
      <c r="L13" s="4">
        <v>270100</v>
      </c>
      <c r="M13" s="4">
        <v>289100</v>
      </c>
      <c r="N13" s="4">
        <v>325600</v>
      </c>
      <c r="O13" s="7">
        <f t="shared" si="18"/>
        <v>2567500</v>
      </c>
      <c r="P13" s="4"/>
      <c r="Q13" s="4"/>
      <c r="R13" s="4"/>
      <c r="S13" s="7">
        <f t="shared" si="4"/>
        <v>2164400</v>
      </c>
    </row>
    <row r="14" spans="1:19" ht="13.7" customHeight="1" x14ac:dyDescent="0.15">
      <c r="A14" s="46"/>
      <c r="B14" s="17" t="s">
        <v>3</v>
      </c>
      <c r="C14" s="6">
        <f>SUM(C12:C13)</f>
        <v>532548</v>
      </c>
      <c r="D14" s="6">
        <f>SUM(D12:D13)</f>
        <v>568641</v>
      </c>
      <c r="E14" s="6">
        <f>SUM(E12:E13)</f>
        <v>693381</v>
      </c>
      <c r="F14" s="6">
        <f>SUM(F12:F13)</f>
        <v>625497</v>
      </c>
      <c r="G14" s="6">
        <f t="shared" ref="G14" si="19">SUM(G12,G13)</f>
        <v>691673</v>
      </c>
      <c r="H14" s="6">
        <f t="shared" ref="H14:N14" si="20">SUM(H12,H13)</f>
        <v>669548</v>
      </c>
      <c r="I14" s="6">
        <f t="shared" si="20"/>
        <v>743453</v>
      </c>
      <c r="J14" s="6">
        <f t="shared" si="20"/>
        <v>862153</v>
      </c>
      <c r="K14" s="6">
        <f t="shared" si="20"/>
        <v>756239</v>
      </c>
      <c r="L14" s="6">
        <f t="shared" si="20"/>
        <v>812668</v>
      </c>
      <c r="M14" s="6">
        <f t="shared" si="20"/>
        <v>773732</v>
      </c>
      <c r="N14" s="6">
        <f t="shared" si="20"/>
        <v>777840</v>
      </c>
      <c r="O14" s="6">
        <f t="shared" si="18"/>
        <v>8507373</v>
      </c>
      <c r="P14" s="6">
        <f>SUM(P12:P13)</f>
        <v>0</v>
      </c>
      <c r="Q14" s="6">
        <f>SUM(Q12:Q13)</f>
        <v>0</v>
      </c>
      <c r="R14" s="6">
        <f>SUM(R12:R13)</f>
        <v>0</v>
      </c>
      <c r="S14" s="6">
        <f t="shared" si="4"/>
        <v>6712803</v>
      </c>
    </row>
    <row r="15" spans="1:19" ht="13.7" customHeight="1" x14ac:dyDescent="0.15">
      <c r="A15" s="46"/>
      <c r="B15" s="16" t="s">
        <v>5</v>
      </c>
      <c r="C15" s="5">
        <v>675561</v>
      </c>
      <c r="D15" s="5">
        <v>701283</v>
      </c>
      <c r="E15" s="5">
        <v>825103</v>
      </c>
      <c r="F15" s="5">
        <v>972614</v>
      </c>
      <c r="G15" s="5">
        <v>1014967</v>
      </c>
      <c r="H15" s="5">
        <v>1109734</v>
      </c>
      <c r="I15" s="5">
        <v>1103617</v>
      </c>
      <c r="J15" s="5">
        <v>1119731</v>
      </c>
      <c r="K15" s="5">
        <v>1010279</v>
      </c>
      <c r="L15" s="5">
        <v>1055560</v>
      </c>
      <c r="M15" s="5">
        <v>869335</v>
      </c>
      <c r="N15" s="5">
        <v>992970</v>
      </c>
      <c r="O15" s="5">
        <f t="shared" si="18"/>
        <v>11450754</v>
      </c>
      <c r="P15" s="5"/>
      <c r="Q15" s="5"/>
      <c r="R15" s="5"/>
      <c r="S15" s="5">
        <f t="shared" si="4"/>
        <v>9248807</v>
      </c>
    </row>
    <row r="16" spans="1:19" ht="13.7" customHeight="1" x14ac:dyDescent="0.15">
      <c r="A16" s="46"/>
      <c r="B16" s="15" t="s">
        <v>2</v>
      </c>
      <c r="C16" s="4">
        <v>7748000</v>
      </c>
      <c r="D16" s="4">
        <v>9367000</v>
      </c>
      <c r="E16" s="4">
        <v>9948000</v>
      </c>
      <c r="F16" s="4">
        <v>8994000</v>
      </c>
      <c r="G16" s="4">
        <v>9328000</v>
      </c>
      <c r="H16" s="4">
        <v>9603000</v>
      </c>
      <c r="I16" s="4">
        <v>9542000</v>
      </c>
      <c r="J16" s="4">
        <v>8499000</v>
      </c>
      <c r="K16" s="4">
        <v>11004000</v>
      </c>
      <c r="L16" s="4">
        <v>10095000</v>
      </c>
      <c r="M16" s="4">
        <v>11103000</v>
      </c>
      <c r="N16" s="4">
        <v>10734000</v>
      </c>
      <c r="O16" s="7">
        <f t="shared" si="18"/>
        <v>115965000</v>
      </c>
      <c r="P16" s="4"/>
      <c r="Q16" s="4"/>
      <c r="R16" s="4"/>
      <c r="S16" s="7">
        <f t="shared" si="4"/>
        <v>88902000</v>
      </c>
    </row>
    <row r="17" spans="1:19" ht="13.7" customHeight="1" x14ac:dyDescent="0.15">
      <c r="A17" s="51"/>
      <c r="B17" s="17" t="s">
        <v>3</v>
      </c>
      <c r="C17" s="6">
        <f>SUM(C15:C16)</f>
        <v>8423561</v>
      </c>
      <c r="D17" s="6">
        <f>SUM(D15:D16)</f>
        <v>10068283</v>
      </c>
      <c r="E17" s="6">
        <f>SUM(E15:E16)</f>
        <v>10773103</v>
      </c>
      <c r="F17" s="6">
        <f>SUM(F15:F16)</f>
        <v>9966614</v>
      </c>
      <c r="G17" s="6">
        <f t="shared" ref="G17" si="21">SUM(G15,G16)</f>
        <v>10342967</v>
      </c>
      <c r="H17" s="6">
        <f t="shared" ref="H17:N17" si="22">SUM(H15,H16)</f>
        <v>10712734</v>
      </c>
      <c r="I17" s="6">
        <f t="shared" si="22"/>
        <v>10645617</v>
      </c>
      <c r="J17" s="6">
        <f t="shared" si="22"/>
        <v>9618731</v>
      </c>
      <c r="K17" s="6">
        <f t="shared" si="22"/>
        <v>12014279</v>
      </c>
      <c r="L17" s="6">
        <f t="shared" si="22"/>
        <v>11150560</v>
      </c>
      <c r="M17" s="6">
        <f t="shared" si="22"/>
        <v>11972335</v>
      </c>
      <c r="N17" s="6">
        <f t="shared" si="22"/>
        <v>11726970</v>
      </c>
      <c r="O17" s="6">
        <f t="shared" si="18"/>
        <v>127415754</v>
      </c>
      <c r="P17" s="6">
        <f>SUM(P15:P16)</f>
        <v>0</v>
      </c>
      <c r="Q17" s="6">
        <f>SUM(Q15:Q16)</f>
        <v>0</v>
      </c>
      <c r="R17" s="6">
        <f>SUM(R15:R16)</f>
        <v>0</v>
      </c>
      <c r="S17" s="6">
        <f t="shared" si="4"/>
        <v>98150807</v>
      </c>
    </row>
    <row r="18" spans="1:19" ht="13.7" customHeight="1" x14ac:dyDescent="0.15">
      <c r="A18" s="45" t="s">
        <v>9</v>
      </c>
      <c r="B18" s="16" t="s">
        <v>4</v>
      </c>
      <c r="C18" s="5">
        <v>18010</v>
      </c>
      <c r="D18" s="5">
        <v>20859</v>
      </c>
      <c r="E18" s="5">
        <v>25212</v>
      </c>
      <c r="F18" s="5">
        <v>26184</v>
      </c>
      <c r="G18" s="5">
        <v>28925</v>
      </c>
      <c r="H18" s="5">
        <v>28838</v>
      </c>
      <c r="I18" s="5">
        <v>27280</v>
      </c>
      <c r="J18" s="5">
        <v>31302</v>
      </c>
      <c r="K18" s="5">
        <v>29916</v>
      </c>
      <c r="L18" s="5">
        <v>30775</v>
      </c>
      <c r="M18" s="5">
        <v>29992</v>
      </c>
      <c r="N18" s="5">
        <v>25171</v>
      </c>
      <c r="O18" s="5">
        <f t="shared" si="18"/>
        <v>322464</v>
      </c>
      <c r="P18" s="5"/>
      <c r="Q18" s="5"/>
      <c r="R18" s="5"/>
      <c r="S18" s="5">
        <f t="shared" si="4"/>
        <v>258383</v>
      </c>
    </row>
    <row r="19" spans="1:19" ht="13.7" customHeight="1" x14ac:dyDescent="0.15">
      <c r="A19" s="46"/>
      <c r="B19" s="15" t="s">
        <v>2</v>
      </c>
      <c r="C19" s="4">
        <v>0</v>
      </c>
      <c r="D19" s="4">
        <v>0</v>
      </c>
      <c r="E19" s="4">
        <v>0</v>
      </c>
      <c r="F19" s="4">
        <v>6514</v>
      </c>
      <c r="G19" s="4">
        <v>11558</v>
      </c>
      <c r="H19" s="4">
        <v>0</v>
      </c>
      <c r="I19" s="4">
        <v>0</v>
      </c>
      <c r="J19" s="4">
        <v>1113</v>
      </c>
      <c r="K19" s="4">
        <v>1999</v>
      </c>
      <c r="L19" s="4">
        <v>8543</v>
      </c>
      <c r="M19" s="4">
        <v>1402</v>
      </c>
      <c r="N19" s="4">
        <v>1641</v>
      </c>
      <c r="O19" s="7">
        <f t="shared" si="18"/>
        <v>32770</v>
      </c>
      <c r="P19" s="4"/>
      <c r="Q19" s="4"/>
      <c r="R19" s="4"/>
      <c r="S19" s="7">
        <f t="shared" si="4"/>
        <v>32770</v>
      </c>
    </row>
    <row r="20" spans="1:19" ht="13.7" customHeight="1" x14ac:dyDescent="0.15">
      <c r="A20" s="46"/>
      <c r="B20" s="17" t="s">
        <v>3</v>
      </c>
      <c r="C20" s="6">
        <f>SUM(C18:C19)</f>
        <v>18010</v>
      </c>
      <c r="D20" s="6">
        <f>SUM(D18:D19)</f>
        <v>20859</v>
      </c>
      <c r="E20" s="6">
        <f>SUM(E18:E19)</f>
        <v>25212</v>
      </c>
      <c r="F20" s="6">
        <f>SUM(F18:F19)</f>
        <v>32698</v>
      </c>
      <c r="G20" s="6">
        <f t="shared" ref="G20" si="23">SUM(G18,G19)</f>
        <v>40483</v>
      </c>
      <c r="H20" s="6">
        <f t="shared" ref="H20:N20" si="24">SUM(H18,H19)</f>
        <v>28838</v>
      </c>
      <c r="I20" s="6">
        <f t="shared" si="24"/>
        <v>27280</v>
      </c>
      <c r="J20" s="6">
        <f t="shared" si="24"/>
        <v>32415</v>
      </c>
      <c r="K20" s="6">
        <f t="shared" si="24"/>
        <v>31915</v>
      </c>
      <c r="L20" s="6">
        <f t="shared" si="24"/>
        <v>39318</v>
      </c>
      <c r="M20" s="6">
        <f t="shared" si="24"/>
        <v>31394</v>
      </c>
      <c r="N20" s="6">
        <f t="shared" si="24"/>
        <v>26812</v>
      </c>
      <c r="O20" s="6">
        <f t="shared" si="18"/>
        <v>355234</v>
      </c>
      <c r="P20" s="6">
        <f>SUM(P18:P19)</f>
        <v>0</v>
      </c>
      <c r="Q20" s="6">
        <f>SUM(Q18:Q19)</f>
        <v>0</v>
      </c>
      <c r="R20" s="6">
        <f>SUM(R18:R19)</f>
        <v>0</v>
      </c>
      <c r="S20" s="6">
        <f t="shared" si="4"/>
        <v>291153</v>
      </c>
    </row>
    <row r="21" spans="1:19" ht="13.7" customHeight="1" x14ac:dyDescent="0.15">
      <c r="A21" s="46"/>
      <c r="B21" s="16" t="s">
        <v>5</v>
      </c>
      <c r="C21" s="5">
        <v>22046</v>
      </c>
      <c r="D21" s="5">
        <v>23185</v>
      </c>
      <c r="E21" s="5">
        <v>21830</v>
      </c>
      <c r="F21" s="5">
        <v>24074</v>
      </c>
      <c r="G21" s="5">
        <v>21059</v>
      </c>
      <c r="H21" s="5">
        <v>14867</v>
      </c>
      <c r="I21" s="5">
        <v>11089</v>
      </c>
      <c r="J21" s="5">
        <v>13040</v>
      </c>
      <c r="K21" s="5">
        <v>18991</v>
      </c>
      <c r="L21" s="5">
        <v>16568</v>
      </c>
      <c r="M21" s="5">
        <v>20675</v>
      </c>
      <c r="N21" s="5">
        <v>20305</v>
      </c>
      <c r="O21" s="5">
        <f t="shared" si="18"/>
        <v>227729</v>
      </c>
      <c r="P21" s="5"/>
      <c r="Q21" s="5"/>
      <c r="R21" s="5"/>
      <c r="S21" s="5">
        <f t="shared" si="4"/>
        <v>160668</v>
      </c>
    </row>
    <row r="22" spans="1:19" ht="13.7" customHeight="1" x14ac:dyDescent="0.15">
      <c r="A22" s="46"/>
      <c r="B22" s="15" t="s">
        <v>2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29</v>
      </c>
      <c r="I22" s="4">
        <v>0</v>
      </c>
      <c r="J22" s="4">
        <v>0</v>
      </c>
      <c r="K22" s="4">
        <v>9</v>
      </c>
      <c r="L22" s="4">
        <v>0</v>
      </c>
      <c r="M22" s="4">
        <v>0</v>
      </c>
      <c r="N22" s="4">
        <v>0</v>
      </c>
      <c r="O22" s="7">
        <f t="shared" si="18"/>
        <v>38</v>
      </c>
      <c r="P22" s="4"/>
      <c r="Q22" s="4"/>
      <c r="R22" s="4"/>
      <c r="S22" s="7">
        <f t="shared" si="4"/>
        <v>38</v>
      </c>
    </row>
    <row r="23" spans="1:19" ht="13.7" customHeight="1" x14ac:dyDescent="0.15">
      <c r="A23" s="51"/>
      <c r="B23" s="17" t="s">
        <v>3</v>
      </c>
      <c r="C23" s="6">
        <f>SUM(C21:C22)</f>
        <v>22046</v>
      </c>
      <c r="D23" s="6">
        <f>SUM(D21:D22)</f>
        <v>23185</v>
      </c>
      <c r="E23" s="6">
        <f>SUM(E21:E22)</f>
        <v>21830</v>
      </c>
      <c r="F23" s="6">
        <f>SUM(F21:F22)</f>
        <v>24074</v>
      </c>
      <c r="G23" s="6">
        <f t="shared" ref="G23:N23" si="25">SUM(G21,G22)</f>
        <v>21059</v>
      </c>
      <c r="H23" s="6">
        <f t="shared" si="25"/>
        <v>14896</v>
      </c>
      <c r="I23" s="6">
        <f t="shared" si="25"/>
        <v>11089</v>
      </c>
      <c r="J23" s="6">
        <f t="shared" si="25"/>
        <v>13040</v>
      </c>
      <c r="K23" s="6">
        <f t="shared" si="25"/>
        <v>19000</v>
      </c>
      <c r="L23" s="6">
        <f t="shared" si="25"/>
        <v>16568</v>
      </c>
      <c r="M23" s="6">
        <f t="shared" si="25"/>
        <v>20675</v>
      </c>
      <c r="N23" s="6">
        <f t="shared" si="25"/>
        <v>20305</v>
      </c>
      <c r="O23" s="6">
        <f t="shared" si="18"/>
        <v>227767</v>
      </c>
      <c r="P23" s="6">
        <f>SUM(P21:P22)</f>
        <v>0</v>
      </c>
      <c r="Q23" s="6">
        <f>SUM(Q21:Q22)</f>
        <v>0</v>
      </c>
      <c r="R23" s="6">
        <f>SUM(R21:R22)</f>
        <v>0</v>
      </c>
      <c r="S23" s="6">
        <f t="shared" si="4"/>
        <v>160706</v>
      </c>
    </row>
    <row r="24" spans="1:19" ht="13.7" customHeight="1" x14ac:dyDescent="0.15">
      <c r="A24" s="45" t="s">
        <v>10</v>
      </c>
      <c r="B24" s="16" t="s">
        <v>4</v>
      </c>
      <c r="C24" s="5">
        <v>7476</v>
      </c>
      <c r="D24" s="5">
        <v>8261</v>
      </c>
      <c r="E24" s="5">
        <v>11393</v>
      </c>
      <c r="F24" s="5">
        <v>10520</v>
      </c>
      <c r="G24" s="5">
        <v>12560</v>
      </c>
      <c r="H24" s="5">
        <v>11572</v>
      </c>
      <c r="I24" s="5">
        <v>10032</v>
      </c>
      <c r="J24" s="5">
        <v>13343</v>
      </c>
      <c r="K24" s="5">
        <v>11198</v>
      </c>
      <c r="L24" s="5">
        <v>13816</v>
      </c>
      <c r="M24" s="5">
        <v>13833</v>
      </c>
      <c r="N24" s="5">
        <v>12534</v>
      </c>
      <c r="O24" s="5">
        <f t="shared" si="18"/>
        <v>136538</v>
      </c>
      <c r="P24" s="5"/>
      <c r="Q24" s="5"/>
      <c r="R24" s="5"/>
      <c r="S24" s="5">
        <f t="shared" si="4"/>
        <v>109408</v>
      </c>
    </row>
    <row r="25" spans="1:19" ht="13.7" customHeight="1" x14ac:dyDescent="0.15">
      <c r="A25" s="46"/>
      <c r="B25" s="15" t="s">
        <v>2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151</v>
      </c>
      <c r="L25" s="4">
        <v>739</v>
      </c>
      <c r="M25" s="4">
        <v>0</v>
      </c>
      <c r="N25" s="4">
        <v>0</v>
      </c>
      <c r="O25" s="7">
        <f t="shared" si="18"/>
        <v>890</v>
      </c>
      <c r="P25" s="4"/>
      <c r="Q25" s="4"/>
      <c r="R25" s="4"/>
      <c r="S25" s="7">
        <f t="shared" si="4"/>
        <v>890</v>
      </c>
    </row>
    <row r="26" spans="1:19" ht="13.7" customHeight="1" x14ac:dyDescent="0.15">
      <c r="A26" s="46"/>
      <c r="B26" s="17" t="s">
        <v>3</v>
      </c>
      <c r="C26" s="6">
        <f>SUM(C24:C25)</f>
        <v>7476</v>
      </c>
      <c r="D26" s="6">
        <f>SUM(D24:D25)</f>
        <v>8261</v>
      </c>
      <c r="E26" s="6">
        <f>SUM(E24:E25)</f>
        <v>11393</v>
      </c>
      <c r="F26" s="6">
        <f>SUM(F24:F25)</f>
        <v>10520</v>
      </c>
      <c r="G26" s="6">
        <f t="shared" ref="G26:N26" si="26">SUM(G24,G25)</f>
        <v>12560</v>
      </c>
      <c r="H26" s="6">
        <f t="shared" si="26"/>
        <v>11572</v>
      </c>
      <c r="I26" s="6">
        <f t="shared" si="26"/>
        <v>10032</v>
      </c>
      <c r="J26" s="6">
        <f t="shared" si="26"/>
        <v>13343</v>
      </c>
      <c r="K26" s="6">
        <f t="shared" si="26"/>
        <v>11349</v>
      </c>
      <c r="L26" s="6">
        <f t="shared" si="26"/>
        <v>14555</v>
      </c>
      <c r="M26" s="6">
        <f t="shared" si="26"/>
        <v>13833</v>
      </c>
      <c r="N26" s="6">
        <f t="shared" si="26"/>
        <v>12534</v>
      </c>
      <c r="O26" s="6">
        <f t="shared" si="18"/>
        <v>137428</v>
      </c>
      <c r="P26" s="6">
        <f>SUM(P24:P25)</f>
        <v>0</v>
      </c>
      <c r="Q26" s="6">
        <f>SUM(Q24:Q25)</f>
        <v>0</v>
      </c>
      <c r="R26" s="6">
        <f>SUM(R24:R25)</f>
        <v>0</v>
      </c>
      <c r="S26" s="6">
        <f t="shared" si="4"/>
        <v>110298</v>
      </c>
    </row>
    <row r="27" spans="1:19" ht="13.7" customHeight="1" x14ac:dyDescent="0.15">
      <c r="A27" s="46"/>
      <c r="B27" s="16" t="s">
        <v>5</v>
      </c>
      <c r="C27" s="5">
        <v>265</v>
      </c>
      <c r="D27" s="5">
        <v>461</v>
      </c>
      <c r="E27" s="5">
        <v>645</v>
      </c>
      <c r="F27" s="5">
        <v>723</v>
      </c>
      <c r="G27" s="5">
        <v>703</v>
      </c>
      <c r="H27" s="5">
        <v>494</v>
      </c>
      <c r="I27" s="5">
        <v>345</v>
      </c>
      <c r="J27" s="5">
        <v>599</v>
      </c>
      <c r="K27" s="5">
        <v>877</v>
      </c>
      <c r="L27" s="5">
        <v>557</v>
      </c>
      <c r="M27" s="5">
        <v>370</v>
      </c>
      <c r="N27" s="5">
        <v>681</v>
      </c>
      <c r="O27" s="5">
        <f t="shared" si="18"/>
        <v>6720</v>
      </c>
      <c r="P27" s="5"/>
      <c r="Q27" s="5"/>
      <c r="R27" s="5"/>
      <c r="S27" s="5">
        <f t="shared" si="4"/>
        <v>5349</v>
      </c>
    </row>
    <row r="28" spans="1:19" ht="13.7" customHeight="1" x14ac:dyDescent="0.15">
      <c r="A28" s="46"/>
      <c r="B28" s="15" t="s">
        <v>2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7">
        <f t="shared" si="18"/>
        <v>0</v>
      </c>
      <c r="P28" s="4"/>
      <c r="Q28" s="4"/>
      <c r="R28" s="4"/>
      <c r="S28" s="7">
        <f t="shared" si="4"/>
        <v>0</v>
      </c>
    </row>
    <row r="29" spans="1:19" ht="13.7" customHeight="1" x14ac:dyDescent="0.15">
      <c r="A29" s="51"/>
      <c r="B29" s="17" t="s">
        <v>3</v>
      </c>
      <c r="C29" s="6">
        <f>SUM(C27:C28)</f>
        <v>265</v>
      </c>
      <c r="D29" s="6">
        <f>SUM(D27:D28)</f>
        <v>461</v>
      </c>
      <c r="E29" s="6">
        <f>SUM(E27:E28)</f>
        <v>645</v>
      </c>
      <c r="F29" s="6">
        <f>SUM(F27:F28)</f>
        <v>723</v>
      </c>
      <c r="G29" s="6">
        <f t="shared" ref="G29:N29" si="27">SUM(G27,G28)</f>
        <v>703</v>
      </c>
      <c r="H29" s="6">
        <f t="shared" si="27"/>
        <v>494</v>
      </c>
      <c r="I29" s="6">
        <f t="shared" si="27"/>
        <v>345</v>
      </c>
      <c r="J29" s="6">
        <f>SUM(J27,J28)</f>
        <v>599</v>
      </c>
      <c r="K29" s="6">
        <f t="shared" si="27"/>
        <v>877</v>
      </c>
      <c r="L29" s="6">
        <f t="shared" si="27"/>
        <v>557</v>
      </c>
      <c r="M29" s="6">
        <f t="shared" si="27"/>
        <v>370</v>
      </c>
      <c r="N29" s="6">
        <f t="shared" si="27"/>
        <v>681</v>
      </c>
      <c r="O29" s="6">
        <f t="shared" si="18"/>
        <v>6720</v>
      </c>
      <c r="P29" s="6">
        <f>SUM(P27:P28)</f>
        <v>0</v>
      </c>
      <c r="Q29" s="6">
        <f>SUM(Q27:Q28)</f>
        <v>0</v>
      </c>
      <c r="R29" s="6">
        <f>SUM(R27:R28)</f>
        <v>0</v>
      </c>
      <c r="S29" s="6">
        <f t="shared" si="4"/>
        <v>5349</v>
      </c>
    </row>
    <row r="30" spans="1:19" ht="13.7" customHeight="1" x14ac:dyDescent="0.15">
      <c r="A30" s="45" t="s">
        <v>11</v>
      </c>
      <c r="B30" s="16" t="s">
        <v>4</v>
      </c>
      <c r="C30" s="5">
        <v>80931</v>
      </c>
      <c r="D30" s="5">
        <v>95662</v>
      </c>
      <c r="E30" s="5">
        <v>123717</v>
      </c>
      <c r="F30" s="5">
        <v>100105</v>
      </c>
      <c r="G30" s="5">
        <v>119394</v>
      </c>
      <c r="H30" s="5">
        <v>113802</v>
      </c>
      <c r="I30" s="5">
        <v>101609</v>
      </c>
      <c r="J30" s="5">
        <v>118693</v>
      </c>
      <c r="K30" s="5">
        <v>110839</v>
      </c>
      <c r="L30" s="5">
        <v>121808</v>
      </c>
      <c r="M30" s="5">
        <v>121400</v>
      </c>
      <c r="N30" s="5">
        <v>104022</v>
      </c>
      <c r="O30" s="5">
        <f t="shared" si="18"/>
        <v>1311982</v>
      </c>
      <c r="P30" s="5"/>
      <c r="Q30" s="5"/>
      <c r="R30" s="5"/>
      <c r="S30" s="5">
        <f t="shared" si="4"/>
        <v>1011672</v>
      </c>
    </row>
    <row r="31" spans="1:19" ht="13.7" customHeight="1" x14ac:dyDescent="0.15">
      <c r="A31" s="46"/>
      <c r="B31" s="15" t="s">
        <v>2</v>
      </c>
      <c r="C31" s="4">
        <v>0</v>
      </c>
      <c r="D31" s="4">
        <v>0</v>
      </c>
      <c r="E31" s="4">
        <v>0</v>
      </c>
      <c r="F31" s="4">
        <v>7719</v>
      </c>
      <c r="G31" s="4">
        <v>8380</v>
      </c>
      <c r="H31" s="4">
        <v>7852</v>
      </c>
      <c r="I31" s="4">
        <v>10494</v>
      </c>
      <c r="J31" s="4">
        <v>12039</v>
      </c>
      <c r="K31" s="4">
        <v>9055</v>
      </c>
      <c r="L31" s="4">
        <v>14170</v>
      </c>
      <c r="M31" s="4">
        <v>13822</v>
      </c>
      <c r="N31" s="4">
        <v>14176</v>
      </c>
      <c r="O31" s="7">
        <f t="shared" si="18"/>
        <v>97707</v>
      </c>
      <c r="P31" s="4"/>
      <c r="Q31" s="4"/>
      <c r="R31" s="4"/>
      <c r="S31" s="7">
        <f t="shared" si="4"/>
        <v>97707</v>
      </c>
    </row>
    <row r="32" spans="1:19" ht="13.7" customHeight="1" x14ac:dyDescent="0.15">
      <c r="A32" s="46"/>
      <c r="B32" s="17" t="s">
        <v>3</v>
      </c>
      <c r="C32" s="6">
        <f>SUM(C30:C31)</f>
        <v>80931</v>
      </c>
      <c r="D32" s="6">
        <f>SUM(D30:D31)</f>
        <v>95662</v>
      </c>
      <c r="E32" s="6">
        <f>SUM(E30:E31)</f>
        <v>123717</v>
      </c>
      <c r="F32" s="6">
        <f>SUM(F30:F31)</f>
        <v>107824</v>
      </c>
      <c r="G32" s="6">
        <f t="shared" ref="G32:N32" si="28">SUM(G30,G31)</f>
        <v>127774</v>
      </c>
      <c r="H32" s="6">
        <f t="shared" si="28"/>
        <v>121654</v>
      </c>
      <c r="I32" s="6">
        <f t="shared" si="28"/>
        <v>112103</v>
      </c>
      <c r="J32" s="6">
        <f t="shared" si="28"/>
        <v>130732</v>
      </c>
      <c r="K32" s="6">
        <f t="shared" si="28"/>
        <v>119894</v>
      </c>
      <c r="L32" s="6">
        <f t="shared" si="28"/>
        <v>135978</v>
      </c>
      <c r="M32" s="6">
        <f t="shared" si="28"/>
        <v>135222</v>
      </c>
      <c r="N32" s="6">
        <f t="shared" si="28"/>
        <v>118198</v>
      </c>
      <c r="O32" s="6">
        <f t="shared" si="18"/>
        <v>1409689</v>
      </c>
      <c r="P32" s="6">
        <f>SUM(P30:P31)</f>
        <v>0</v>
      </c>
      <c r="Q32" s="6">
        <f>SUM(Q30:Q31)</f>
        <v>0</v>
      </c>
      <c r="R32" s="6">
        <f>SUM(R30:R31)</f>
        <v>0</v>
      </c>
      <c r="S32" s="6">
        <f t="shared" si="4"/>
        <v>1109379</v>
      </c>
    </row>
    <row r="33" spans="1:19" ht="13.7" customHeight="1" x14ac:dyDescent="0.15">
      <c r="A33" s="46"/>
      <c r="B33" s="16" t="s">
        <v>5</v>
      </c>
      <c r="C33" s="5">
        <v>78636</v>
      </c>
      <c r="D33" s="5">
        <v>94088</v>
      </c>
      <c r="E33" s="5">
        <v>95472</v>
      </c>
      <c r="F33" s="5">
        <v>83344</v>
      </c>
      <c r="G33" s="5">
        <v>60903</v>
      </c>
      <c r="H33" s="5">
        <v>60154</v>
      </c>
      <c r="I33" s="5">
        <v>55261</v>
      </c>
      <c r="J33" s="5">
        <v>55922</v>
      </c>
      <c r="K33" s="5">
        <v>55181</v>
      </c>
      <c r="L33" s="5">
        <v>65081</v>
      </c>
      <c r="M33" s="5">
        <v>72337</v>
      </c>
      <c r="N33" s="5">
        <v>66510</v>
      </c>
      <c r="O33" s="5">
        <f t="shared" si="18"/>
        <v>842889</v>
      </c>
      <c r="P33" s="5"/>
      <c r="Q33" s="5"/>
      <c r="R33" s="5"/>
      <c r="S33" s="5">
        <f t="shared" si="4"/>
        <v>574693</v>
      </c>
    </row>
    <row r="34" spans="1:19" ht="13.7" customHeight="1" x14ac:dyDescent="0.15">
      <c r="A34" s="46"/>
      <c r="B34" s="15" t="s">
        <v>2</v>
      </c>
      <c r="C34" s="7">
        <v>393228</v>
      </c>
      <c r="D34" s="7">
        <v>343149</v>
      </c>
      <c r="E34" s="7">
        <v>430152</v>
      </c>
      <c r="F34" s="7">
        <v>701046</v>
      </c>
      <c r="G34" s="7">
        <v>457860</v>
      </c>
      <c r="H34" s="7">
        <v>541739</v>
      </c>
      <c r="I34" s="7">
        <v>516689</v>
      </c>
      <c r="J34" s="7">
        <v>340440</v>
      </c>
      <c r="K34" s="7">
        <v>643586</v>
      </c>
      <c r="L34" s="7">
        <v>411982</v>
      </c>
      <c r="M34" s="7">
        <v>235724</v>
      </c>
      <c r="N34" s="7">
        <v>260231</v>
      </c>
      <c r="O34" s="7">
        <f t="shared" si="18"/>
        <v>5275826</v>
      </c>
      <c r="P34" s="7"/>
      <c r="Q34" s="7"/>
      <c r="R34" s="7"/>
      <c r="S34" s="7">
        <f t="shared" si="4"/>
        <v>4109297</v>
      </c>
    </row>
    <row r="35" spans="1:19" ht="13.7" customHeight="1" x14ac:dyDescent="0.15">
      <c r="A35" s="51"/>
      <c r="B35" s="17" t="s">
        <v>3</v>
      </c>
      <c r="C35" s="6">
        <f>SUM(C33:C34)</f>
        <v>471864</v>
      </c>
      <c r="D35" s="6">
        <f>SUM(D33:D34)</f>
        <v>437237</v>
      </c>
      <c r="E35" s="6">
        <f>SUM(E33:E34)</f>
        <v>525624</v>
      </c>
      <c r="F35" s="6">
        <f>SUM(F33:F34)</f>
        <v>784390</v>
      </c>
      <c r="G35" s="6">
        <f>SUM(G33,G34)</f>
        <v>518763</v>
      </c>
      <c r="H35" s="6">
        <f t="shared" ref="H35:N35" si="29">SUM(H33,H34)</f>
        <v>601893</v>
      </c>
      <c r="I35" s="6">
        <f t="shared" si="29"/>
        <v>571950</v>
      </c>
      <c r="J35" s="6">
        <f t="shared" si="29"/>
        <v>396362</v>
      </c>
      <c r="K35" s="6">
        <f t="shared" si="29"/>
        <v>698767</v>
      </c>
      <c r="L35" s="6">
        <f t="shared" si="29"/>
        <v>477063</v>
      </c>
      <c r="M35" s="6">
        <f t="shared" si="29"/>
        <v>308061</v>
      </c>
      <c r="N35" s="6">
        <f t="shared" si="29"/>
        <v>326741</v>
      </c>
      <c r="O35" s="6">
        <f t="shared" si="18"/>
        <v>6118715</v>
      </c>
      <c r="P35" s="6">
        <f>SUM(P33:P34)</f>
        <v>0</v>
      </c>
      <c r="Q35" s="6">
        <f>SUM(Q33:Q34)</f>
        <v>0</v>
      </c>
      <c r="R35" s="6">
        <f>SUM(R33:R34)</f>
        <v>0</v>
      </c>
      <c r="S35" s="6">
        <f t="shared" si="4"/>
        <v>4683990</v>
      </c>
    </row>
    <row r="36" spans="1:19" ht="13.7" customHeight="1" x14ac:dyDescent="0.15">
      <c r="A36" s="45" t="s">
        <v>12</v>
      </c>
      <c r="B36" s="16" t="s">
        <v>4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f t="shared" si="18"/>
        <v>0</v>
      </c>
      <c r="P36" s="5"/>
      <c r="Q36" s="5"/>
      <c r="R36" s="5"/>
      <c r="S36" s="5">
        <f t="shared" si="4"/>
        <v>0</v>
      </c>
    </row>
    <row r="37" spans="1:19" ht="13.7" customHeight="1" x14ac:dyDescent="0.15">
      <c r="A37" s="46"/>
      <c r="B37" s="15" t="s">
        <v>2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f t="shared" si="18"/>
        <v>0</v>
      </c>
      <c r="P37" s="7"/>
      <c r="Q37" s="7"/>
      <c r="R37" s="7"/>
      <c r="S37" s="7">
        <f t="shared" si="4"/>
        <v>0</v>
      </c>
    </row>
    <row r="38" spans="1:19" ht="13.7" customHeight="1" x14ac:dyDescent="0.15">
      <c r="A38" s="46"/>
      <c r="B38" s="17" t="s">
        <v>3</v>
      </c>
      <c r="C38" s="6">
        <f>SUM(C36:C37)</f>
        <v>0</v>
      </c>
      <c r="D38" s="6">
        <f>SUM(D36:D37)</f>
        <v>0</v>
      </c>
      <c r="E38" s="6">
        <f>SUM(E36:E37)</f>
        <v>0</v>
      </c>
      <c r="F38" s="6">
        <f>SUM(F36:F37)</f>
        <v>0</v>
      </c>
      <c r="G38" s="6">
        <f t="shared" ref="G38:N38" si="30">SUM(G36,G37)</f>
        <v>0</v>
      </c>
      <c r="H38" s="6">
        <f t="shared" si="30"/>
        <v>0</v>
      </c>
      <c r="I38" s="6">
        <f t="shared" si="30"/>
        <v>0</v>
      </c>
      <c r="J38" s="6">
        <f t="shared" si="30"/>
        <v>0</v>
      </c>
      <c r="K38" s="6">
        <f t="shared" si="30"/>
        <v>0</v>
      </c>
      <c r="L38" s="6">
        <f t="shared" si="30"/>
        <v>0</v>
      </c>
      <c r="M38" s="6">
        <f t="shared" si="30"/>
        <v>0</v>
      </c>
      <c r="N38" s="6">
        <f t="shared" si="30"/>
        <v>0</v>
      </c>
      <c r="O38" s="6">
        <f t="shared" ref="O38:O59" si="31">SUM(C38:N38)</f>
        <v>0</v>
      </c>
      <c r="P38" s="6">
        <f>SUM(P36:P37)</f>
        <v>0</v>
      </c>
      <c r="Q38" s="6">
        <f>SUM(Q36:Q37)</f>
        <v>0</v>
      </c>
      <c r="R38" s="6">
        <f>SUM(R36:R37)</f>
        <v>0</v>
      </c>
      <c r="S38" s="6">
        <f t="shared" ref="S38:S59" si="32">SUM(F38:N38,P38:R38)</f>
        <v>0</v>
      </c>
    </row>
    <row r="39" spans="1:19" ht="13.7" customHeight="1" x14ac:dyDescent="0.15">
      <c r="A39" s="46"/>
      <c r="B39" s="16" t="s">
        <v>5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f t="shared" si="31"/>
        <v>0</v>
      </c>
      <c r="P39" s="5"/>
      <c r="Q39" s="5"/>
      <c r="R39" s="5"/>
      <c r="S39" s="5">
        <f t="shared" si="32"/>
        <v>0</v>
      </c>
    </row>
    <row r="40" spans="1:19" ht="13.7" customHeight="1" x14ac:dyDescent="0.15">
      <c r="A40" s="46"/>
      <c r="B40" s="15" t="s">
        <v>2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f t="shared" si="31"/>
        <v>0</v>
      </c>
      <c r="P40" s="7"/>
      <c r="Q40" s="7"/>
      <c r="R40" s="7"/>
      <c r="S40" s="7">
        <f t="shared" si="32"/>
        <v>0</v>
      </c>
    </row>
    <row r="41" spans="1:19" ht="13.7" customHeight="1" x14ac:dyDescent="0.15">
      <c r="A41" s="51"/>
      <c r="B41" s="17" t="s">
        <v>3</v>
      </c>
      <c r="C41" s="6">
        <f>SUM(C39:C40)</f>
        <v>0</v>
      </c>
      <c r="D41" s="6">
        <f>SUM(D39:D40)</f>
        <v>0</v>
      </c>
      <c r="E41" s="6">
        <f>SUM(E39:E40)</f>
        <v>0</v>
      </c>
      <c r="F41" s="6">
        <f>SUM(F39:F40)</f>
        <v>0</v>
      </c>
      <c r="G41" s="6">
        <f t="shared" ref="G41:N41" si="33">SUM(G39,G40)</f>
        <v>0</v>
      </c>
      <c r="H41" s="6">
        <f t="shared" si="33"/>
        <v>0</v>
      </c>
      <c r="I41" s="6">
        <f t="shared" si="33"/>
        <v>0</v>
      </c>
      <c r="J41" s="6">
        <f t="shared" si="33"/>
        <v>0</v>
      </c>
      <c r="K41" s="6">
        <f t="shared" si="33"/>
        <v>0</v>
      </c>
      <c r="L41" s="6">
        <f t="shared" si="33"/>
        <v>0</v>
      </c>
      <c r="M41" s="6">
        <f t="shared" si="33"/>
        <v>0</v>
      </c>
      <c r="N41" s="6">
        <f t="shared" si="33"/>
        <v>0</v>
      </c>
      <c r="O41" s="6">
        <f t="shared" si="31"/>
        <v>0</v>
      </c>
      <c r="P41" s="6">
        <f>SUM(P39:P40)</f>
        <v>0</v>
      </c>
      <c r="Q41" s="6">
        <f>SUM(Q39:Q40)</f>
        <v>0</v>
      </c>
      <c r="R41" s="6">
        <f>SUM(R39:R40)</f>
        <v>0</v>
      </c>
      <c r="S41" s="6">
        <f t="shared" si="32"/>
        <v>0</v>
      </c>
    </row>
    <row r="42" spans="1:19" ht="13.7" customHeight="1" x14ac:dyDescent="0.15">
      <c r="A42" s="45" t="s">
        <v>13</v>
      </c>
      <c r="B42" s="16" t="s">
        <v>4</v>
      </c>
      <c r="C42" s="5">
        <v>58262</v>
      </c>
      <c r="D42" s="5">
        <v>60912</v>
      </c>
      <c r="E42" s="5">
        <v>87632</v>
      </c>
      <c r="F42" s="5">
        <v>71529</v>
      </c>
      <c r="G42" s="5">
        <v>86173</v>
      </c>
      <c r="H42" s="5">
        <v>79263</v>
      </c>
      <c r="I42" s="5">
        <v>87916</v>
      </c>
      <c r="J42" s="5">
        <v>99435</v>
      </c>
      <c r="K42" s="5">
        <v>89781</v>
      </c>
      <c r="L42" s="5">
        <v>99430</v>
      </c>
      <c r="M42" s="5">
        <v>81700</v>
      </c>
      <c r="N42" s="5">
        <v>59926</v>
      </c>
      <c r="O42" s="5">
        <f t="shared" si="31"/>
        <v>961959</v>
      </c>
      <c r="P42" s="5"/>
      <c r="Q42" s="5"/>
      <c r="R42" s="5"/>
      <c r="S42" s="5">
        <f t="shared" si="32"/>
        <v>755153</v>
      </c>
    </row>
    <row r="43" spans="1:19" ht="13.7" customHeight="1" x14ac:dyDescent="0.15">
      <c r="A43" s="46"/>
      <c r="B43" s="15" t="s">
        <v>2</v>
      </c>
      <c r="C43" s="7">
        <v>6</v>
      </c>
      <c r="D43" s="7">
        <v>6</v>
      </c>
      <c r="E43" s="7">
        <v>6</v>
      </c>
      <c r="F43" s="7">
        <v>13</v>
      </c>
      <c r="G43" s="7">
        <v>8</v>
      </c>
      <c r="H43" s="7">
        <v>21</v>
      </c>
      <c r="I43" s="7">
        <v>6</v>
      </c>
      <c r="J43" s="7">
        <v>22</v>
      </c>
      <c r="K43" s="7">
        <v>0</v>
      </c>
      <c r="L43" s="7">
        <v>0</v>
      </c>
      <c r="M43" s="7">
        <v>12</v>
      </c>
      <c r="N43" s="7">
        <v>14</v>
      </c>
      <c r="O43" s="7">
        <f t="shared" si="31"/>
        <v>114</v>
      </c>
      <c r="P43" s="7"/>
      <c r="Q43" s="7"/>
      <c r="R43" s="7"/>
      <c r="S43" s="7">
        <f t="shared" si="32"/>
        <v>96</v>
      </c>
    </row>
    <row r="44" spans="1:19" ht="13.7" customHeight="1" x14ac:dyDescent="0.15">
      <c r="A44" s="46"/>
      <c r="B44" s="17" t="s">
        <v>3</v>
      </c>
      <c r="C44" s="6">
        <f>SUM(C42:C43)</f>
        <v>58268</v>
      </c>
      <c r="D44" s="6">
        <f>SUM(D42:D43)</f>
        <v>60918</v>
      </c>
      <c r="E44" s="6">
        <f>SUM(E42:E43)</f>
        <v>87638</v>
      </c>
      <c r="F44" s="6">
        <f>SUM(F42:F43)</f>
        <v>71542</v>
      </c>
      <c r="G44" s="6">
        <f t="shared" ref="G44:N44" si="34">SUM(G42,G43)</f>
        <v>86181</v>
      </c>
      <c r="H44" s="6">
        <f t="shared" si="34"/>
        <v>79284</v>
      </c>
      <c r="I44" s="6">
        <f t="shared" si="34"/>
        <v>87922</v>
      </c>
      <c r="J44" s="6">
        <f t="shared" si="34"/>
        <v>99457</v>
      </c>
      <c r="K44" s="6">
        <f t="shared" si="34"/>
        <v>89781</v>
      </c>
      <c r="L44" s="6">
        <f t="shared" si="34"/>
        <v>99430</v>
      </c>
      <c r="M44" s="6">
        <f t="shared" si="34"/>
        <v>81712</v>
      </c>
      <c r="N44" s="6">
        <f t="shared" si="34"/>
        <v>59940</v>
      </c>
      <c r="O44" s="6">
        <f t="shared" si="31"/>
        <v>962073</v>
      </c>
      <c r="P44" s="6">
        <f>SUM(P42:P43)</f>
        <v>0</v>
      </c>
      <c r="Q44" s="6">
        <f>SUM(Q42:Q43)</f>
        <v>0</v>
      </c>
      <c r="R44" s="6">
        <f>SUM(R42:R43)</f>
        <v>0</v>
      </c>
      <c r="S44" s="6">
        <f t="shared" si="32"/>
        <v>755249</v>
      </c>
    </row>
    <row r="45" spans="1:19" ht="13.7" customHeight="1" x14ac:dyDescent="0.15">
      <c r="A45" s="46"/>
      <c r="B45" s="16" t="s">
        <v>5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f t="shared" si="31"/>
        <v>0</v>
      </c>
      <c r="P45" s="5"/>
      <c r="Q45" s="5"/>
      <c r="R45" s="5"/>
      <c r="S45" s="5">
        <f t="shared" si="32"/>
        <v>0</v>
      </c>
    </row>
    <row r="46" spans="1:19" ht="13.7" customHeight="1" x14ac:dyDescent="0.15">
      <c r="A46" s="46"/>
      <c r="B46" s="15" t="s">
        <v>2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f t="shared" si="31"/>
        <v>0</v>
      </c>
      <c r="P46" s="7"/>
      <c r="Q46" s="7"/>
      <c r="R46" s="7"/>
      <c r="S46" s="7">
        <f t="shared" si="32"/>
        <v>0</v>
      </c>
    </row>
    <row r="47" spans="1:19" ht="13.7" customHeight="1" x14ac:dyDescent="0.15">
      <c r="A47" s="51"/>
      <c r="B47" s="21" t="s">
        <v>3</v>
      </c>
      <c r="C47" s="6">
        <f>SUM(C45:C46)</f>
        <v>0</v>
      </c>
      <c r="D47" s="6">
        <f>SUM(D45:D46)</f>
        <v>0</v>
      </c>
      <c r="E47" s="6">
        <f>SUM(E45:E46)</f>
        <v>0</v>
      </c>
      <c r="F47" s="6">
        <f>SUM(F45:F46)</f>
        <v>0</v>
      </c>
      <c r="G47" s="6">
        <f t="shared" ref="G47:N47" si="35">SUM(G45,G46)</f>
        <v>0</v>
      </c>
      <c r="H47" s="6">
        <f t="shared" si="35"/>
        <v>0</v>
      </c>
      <c r="I47" s="6">
        <f t="shared" si="35"/>
        <v>0</v>
      </c>
      <c r="J47" s="6">
        <f t="shared" si="35"/>
        <v>0</v>
      </c>
      <c r="K47" s="6">
        <f t="shared" si="35"/>
        <v>0</v>
      </c>
      <c r="L47" s="6">
        <f t="shared" si="35"/>
        <v>0</v>
      </c>
      <c r="M47" s="6">
        <f t="shared" si="35"/>
        <v>0</v>
      </c>
      <c r="N47" s="6">
        <f t="shared" si="35"/>
        <v>0</v>
      </c>
      <c r="O47" s="6">
        <f t="shared" si="31"/>
        <v>0</v>
      </c>
      <c r="P47" s="6">
        <f>SUM(P45:P46)</f>
        <v>0</v>
      </c>
      <c r="Q47" s="6">
        <f>SUM(Q45:Q46)</f>
        <v>0</v>
      </c>
      <c r="R47" s="6">
        <f>SUM(R45:R46)</f>
        <v>0</v>
      </c>
      <c r="S47" s="6">
        <f t="shared" si="32"/>
        <v>0</v>
      </c>
    </row>
    <row r="48" spans="1:19" ht="13.7" customHeight="1" x14ac:dyDescent="0.15">
      <c r="A48" s="56" t="s">
        <v>14</v>
      </c>
      <c r="B48" s="22" t="s">
        <v>4</v>
      </c>
      <c r="C48" s="5">
        <f t="shared" ref="C48:E53" si="36">SUM(C54,C65,C71,C77,C83,C89)</f>
        <v>1839976</v>
      </c>
      <c r="D48" s="5">
        <f t="shared" si="36"/>
        <v>1908526</v>
      </c>
      <c r="E48" s="5">
        <f t="shared" si="36"/>
        <v>2379475</v>
      </c>
      <c r="F48" s="5">
        <f t="shared" ref="F48:F53" si="37">SUM(F54,F65,F71,F77,F83,F89)</f>
        <v>1971140</v>
      </c>
      <c r="G48" s="5">
        <f>SUM(G54,G65,G71,G77,G83,G89)</f>
        <v>2163870</v>
      </c>
      <c r="H48" s="5">
        <f>SUM(H54,H65,H71,H77,H83,H89)</f>
        <v>2031518</v>
      </c>
      <c r="I48" s="5">
        <f t="shared" ref="I48:N48" si="38">SUM(I54,I65,I71,I77,I83,I89)</f>
        <v>2106688</v>
      </c>
      <c r="J48" s="5">
        <f t="shared" si="38"/>
        <v>2304724</v>
      </c>
      <c r="K48" s="5">
        <f t="shared" si="38"/>
        <v>2144051</v>
      </c>
      <c r="L48" s="5">
        <f t="shared" si="38"/>
        <v>2304511</v>
      </c>
      <c r="M48" s="5">
        <f t="shared" si="38"/>
        <v>2175616</v>
      </c>
      <c r="N48" s="5">
        <f t="shared" si="38"/>
        <v>2070737</v>
      </c>
      <c r="O48" s="5">
        <f t="shared" si="31"/>
        <v>25400832</v>
      </c>
      <c r="P48" s="5">
        <f t="shared" ref="P48:R48" si="39">SUM(P54,P65,P71,P77,P83,P89)</f>
        <v>0</v>
      </c>
      <c r="Q48" s="5">
        <f t="shared" si="39"/>
        <v>0</v>
      </c>
      <c r="R48" s="5">
        <f t="shared" si="39"/>
        <v>0</v>
      </c>
      <c r="S48" s="5">
        <f t="shared" si="32"/>
        <v>19272855</v>
      </c>
    </row>
    <row r="49" spans="1:19" ht="13.7" customHeight="1" x14ac:dyDescent="0.15">
      <c r="A49" s="57"/>
      <c r="B49" s="15" t="s">
        <v>2</v>
      </c>
      <c r="C49" s="7">
        <f t="shared" si="36"/>
        <v>886264</v>
      </c>
      <c r="D49" s="7">
        <f t="shared" si="36"/>
        <v>903619</v>
      </c>
      <c r="E49" s="7">
        <f t="shared" si="36"/>
        <v>1057557</v>
      </c>
      <c r="F49" s="7">
        <f t="shared" si="37"/>
        <v>1125371</v>
      </c>
      <c r="G49" s="7">
        <f t="shared" ref="G49" si="40">SUM(G55,G66,G72,G78,G84,G90)</f>
        <v>1228994</v>
      </c>
      <c r="H49" s="7">
        <f t="shared" ref="H49:N49" si="41">SUM(H55,H66,H72,H78,H84,H90)</f>
        <v>1344711</v>
      </c>
      <c r="I49" s="7">
        <f t="shared" si="41"/>
        <v>1516455</v>
      </c>
      <c r="J49" s="7">
        <f t="shared" si="41"/>
        <v>1640547</v>
      </c>
      <c r="K49" s="7">
        <f t="shared" si="41"/>
        <v>1488500</v>
      </c>
      <c r="L49" s="7">
        <f t="shared" si="41"/>
        <v>1653761</v>
      </c>
      <c r="M49" s="7">
        <f t="shared" si="41"/>
        <v>1683935</v>
      </c>
      <c r="N49" s="7">
        <f t="shared" si="41"/>
        <v>1802069</v>
      </c>
      <c r="O49" s="7">
        <f t="shared" si="31"/>
        <v>16331783</v>
      </c>
      <c r="P49" s="7">
        <f t="shared" ref="P49:R49" si="42">SUM(P55,P66,P72,P78,P84,P90)</f>
        <v>0</v>
      </c>
      <c r="Q49" s="7">
        <f t="shared" si="42"/>
        <v>0</v>
      </c>
      <c r="R49" s="7">
        <f t="shared" si="42"/>
        <v>0</v>
      </c>
      <c r="S49" s="7">
        <f t="shared" si="32"/>
        <v>13484343</v>
      </c>
    </row>
    <row r="50" spans="1:19" ht="13.7" customHeight="1" x14ac:dyDescent="0.15">
      <c r="A50" s="57"/>
      <c r="B50" s="17" t="s">
        <v>3</v>
      </c>
      <c r="C50" s="6">
        <f t="shared" si="36"/>
        <v>2726240</v>
      </c>
      <c r="D50" s="6">
        <f t="shared" si="36"/>
        <v>2812145</v>
      </c>
      <c r="E50" s="6">
        <f t="shared" si="36"/>
        <v>3437032</v>
      </c>
      <c r="F50" s="6">
        <f t="shared" si="37"/>
        <v>3096511</v>
      </c>
      <c r="G50" s="6">
        <f t="shared" ref="G50" si="43">SUM(G56,G67,G73,G79,G85,G91)</f>
        <v>3392864</v>
      </c>
      <c r="H50" s="6">
        <f t="shared" ref="H50:N50" si="44">SUM(H56,H67,H73,H79,H85,H91)</f>
        <v>3376229</v>
      </c>
      <c r="I50" s="6">
        <f t="shared" si="44"/>
        <v>3623143</v>
      </c>
      <c r="J50" s="6">
        <f t="shared" si="44"/>
        <v>3945271</v>
      </c>
      <c r="K50" s="6">
        <f t="shared" si="44"/>
        <v>3632551</v>
      </c>
      <c r="L50" s="6">
        <f t="shared" si="44"/>
        <v>3958272</v>
      </c>
      <c r="M50" s="6">
        <f t="shared" si="44"/>
        <v>3859551</v>
      </c>
      <c r="N50" s="6">
        <f t="shared" si="44"/>
        <v>3872806</v>
      </c>
      <c r="O50" s="6">
        <f t="shared" si="31"/>
        <v>41732615</v>
      </c>
      <c r="P50" s="6">
        <f t="shared" ref="P50:R50" si="45">SUM(P56,P67,P73,P79,P85,P91)</f>
        <v>0</v>
      </c>
      <c r="Q50" s="6">
        <f t="shared" si="45"/>
        <v>0</v>
      </c>
      <c r="R50" s="6">
        <f t="shared" si="45"/>
        <v>0</v>
      </c>
      <c r="S50" s="6">
        <f t="shared" si="32"/>
        <v>32757198</v>
      </c>
    </row>
    <row r="51" spans="1:19" ht="13.7" customHeight="1" x14ac:dyDescent="0.15">
      <c r="A51" s="57"/>
      <c r="B51" s="16" t="s">
        <v>5</v>
      </c>
      <c r="C51" s="5">
        <f t="shared" si="36"/>
        <v>7601955</v>
      </c>
      <c r="D51" s="5">
        <f t="shared" si="36"/>
        <v>7391112</v>
      </c>
      <c r="E51" s="5">
        <f t="shared" si="36"/>
        <v>8818064</v>
      </c>
      <c r="F51" s="5">
        <f t="shared" si="37"/>
        <v>7872836</v>
      </c>
      <c r="G51" s="5">
        <f t="shared" ref="G51" si="46">SUM(G57,G68,G74,G80,G86,G92)</f>
        <v>7242127</v>
      </c>
      <c r="H51" s="5">
        <f t="shared" ref="H51:N51" si="47">SUM(H57,H68,H74,H80,H86,H92)</f>
        <v>7410582</v>
      </c>
      <c r="I51" s="5">
        <f t="shared" si="47"/>
        <v>8590921</v>
      </c>
      <c r="J51" s="5">
        <f t="shared" si="47"/>
        <v>7877045</v>
      </c>
      <c r="K51" s="5">
        <f t="shared" si="47"/>
        <v>7978659</v>
      </c>
      <c r="L51" s="5">
        <f t="shared" si="47"/>
        <v>8660491</v>
      </c>
      <c r="M51" s="11">
        <f t="shared" si="47"/>
        <v>8343880</v>
      </c>
      <c r="N51" s="5">
        <f t="shared" si="47"/>
        <v>9764846</v>
      </c>
      <c r="O51" s="5">
        <f t="shared" si="31"/>
        <v>97552518</v>
      </c>
      <c r="P51" s="5">
        <f t="shared" ref="P51:R51" si="48">SUM(P57,P68,P74,P80,P86,P92)</f>
        <v>0</v>
      </c>
      <c r="Q51" s="5">
        <f t="shared" si="48"/>
        <v>0</v>
      </c>
      <c r="R51" s="5">
        <f t="shared" si="48"/>
        <v>0</v>
      </c>
      <c r="S51" s="5">
        <f t="shared" si="32"/>
        <v>73741387</v>
      </c>
    </row>
    <row r="52" spans="1:19" ht="13.7" customHeight="1" x14ac:dyDescent="0.15">
      <c r="A52" s="57"/>
      <c r="B52" s="15" t="s">
        <v>2</v>
      </c>
      <c r="C52" s="7">
        <f t="shared" si="36"/>
        <v>48552000</v>
      </c>
      <c r="D52" s="7">
        <f t="shared" si="36"/>
        <v>54338000</v>
      </c>
      <c r="E52" s="7">
        <f t="shared" si="36"/>
        <v>64748000</v>
      </c>
      <c r="F52" s="7">
        <f t="shared" si="37"/>
        <v>59365000</v>
      </c>
      <c r="G52" s="7">
        <f t="shared" ref="G52" si="49">SUM(G58,G69,G75,G81,G87,G93)</f>
        <v>55532000</v>
      </c>
      <c r="H52" s="7">
        <f t="shared" ref="H52:N52" si="50">SUM(H58,H69,H75,H81,H87,H93)</f>
        <v>59606000</v>
      </c>
      <c r="I52" s="7">
        <f t="shared" si="50"/>
        <v>62076000</v>
      </c>
      <c r="J52" s="7">
        <f t="shared" si="50"/>
        <v>59388000</v>
      </c>
      <c r="K52" s="7">
        <f t="shared" si="50"/>
        <v>63905000</v>
      </c>
      <c r="L52" s="7">
        <f t="shared" si="50"/>
        <v>64173000</v>
      </c>
      <c r="M52" s="12">
        <f t="shared" si="50"/>
        <v>1683935</v>
      </c>
      <c r="N52" s="7">
        <f t="shared" si="50"/>
        <v>64030000</v>
      </c>
      <c r="O52" s="7">
        <f t="shared" si="31"/>
        <v>657396935</v>
      </c>
      <c r="P52" s="7">
        <f t="shared" ref="P52:R52" si="51">SUM(P58,P69,P75,P81,P87,P93)</f>
        <v>0</v>
      </c>
      <c r="Q52" s="7">
        <f t="shared" si="51"/>
        <v>0</v>
      </c>
      <c r="R52" s="7">
        <f t="shared" si="51"/>
        <v>0</v>
      </c>
      <c r="S52" s="7">
        <f t="shared" si="32"/>
        <v>489758935</v>
      </c>
    </row>
    <row r="53" spans="1:19" ht="13.7" customHeight="1" x14ac:dyDescent="0.15">
      <c r="A53" s="58"/>
      <c r="B53" s="17" t="s">
        <v>3</v>
      </c>
      <c r="C53" s="6">
        <f t="shared" si="36"/>
        <v>56153955</v>
      </c>
      <c r="D53" s="6">
        <f t="shared" si="36"/>
        <v>61729112</v>
      </c>
      <c r="E53" s="6">
        <f t="shared" si="36"/>
        <v>73566064</v>
      </c>
      <c r="F53" s="6">
        <f t="shared" si="37"/>
        <v>67237836</v>
      </c>
      <c r="G53" s="6">
        <f t="shared" ref="G53" si="52">SUM(G59,G70,G76,G82,G88,G94)</f>
        <v>62774127</v>
      </c>
      <c r="H53" s="6">
        <f t="shared" ref="H53:N53" si="53">SUM(H59,H70,H76,H82,H88,H94)</f>
        <v>67016582</v>
      </c>
      <c r="I53" s="6">
        <f t="shared" si="53"/>
        <v>70666921</v>
      </c>
      <c r="J53" s="6">
        <f t="shared" si="53"/>
        <v>67265045</v>
      </c>
      <c r="K53" s="6">
        <f t="shared" si="53"/>
        <v>71883659</v>
      </c>
      <c r="L53" s="6">
        <f t="shared" si="53"/>
        <v>72833491</v>
      </c>
      <c r="M53" s="10">
        <f t="shared" si="53"/>
        <v>10027815</v>
      </c>
      <c r="N53" s="6">
        <f t="shared" si="53"/>
        <v>73794846</v>
      </c>
      <c r="O53" s="6">
        <f t="shared" si="31"/>
        <v>754949453</v>
      </c>
      <c r="P53" s="6">
        <f t="shared" ref="P53:R53" si="54">SUM(P59,P70,P76,P82,P88,P94)</f>
        <v>0</v>
      </c>
      <c r="Q53" s="6">
        <f t="shared" si="54"/>
        <v>0</v>
      </c>
      <c r="R53" s="6">
        <f t="shared" si="54"/>
        <v>0</v>
      </c>
      <c r="S53" s="6">
        <f t="shared" si="32"/>
        <v>563500322</v>
      </c>
    </row>
    <row r="54" spans="1:19" ht="13.7" customHeight="1" x14ac:dyDescent="0.15">
      <c r="A54" s="45" t="s">
        <v>15</v>
      </c>
      <c r="B54" s="16" t="s">
        <v>4</v>
      </c>
      <c r="C54" s="5">
        <v>1065409</v>
      </c>
      <c r="D54" s="5">
        <v>1070851</v>
      </c>
      <c r="E54" s="5">
        <v>1338050</v>
      </c>
      <c r="F54" s="5">
        <v>1162492</v>
      </c>
      <c r="G54" s="5">
        <v>1273933</v>
      </c>
      <c r="H54" s="5">
        <v>1196241</v>
      </c>
      <c r="I54" s="5">
        <v>1194935</v>
      </c>
      <c r="J54" s="5">
        <v>1345217</v>
      </c>
      <c r="K54" s="5">
        <v>1215998</v>
      </c>
      <c r="L54" s="5">
        <v>1344862</v>
      </c>
      <c r="M54" s="5">
        <v>1300393</v>
      </c>
      <c r="N54" s="5">
        <v>1244315</v>
      </c>
      <c r="O54" s="5">
        <f t="shared" si="31"/>
        <v>14752696</v>
      </c>
      <c r="P54" s="5"/>
      <c r="Q54" s="5"/>
      <c r="R54" s="5"/>
      <c r="S54" s="5">
        <f t="shared" si="32"/>
        <v>11278386</v>
      </c>
    </row>
    <row r="55" spans="1:19" ht="13.7" customHeight="1" x14ac:dyDescent="0.15">
      <c r="A55" s="46"/>
      <c r="B55" s="15" t="s">
        <v>2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7">
        <f t="shared" si="31"/>
        <v>0</v>
      </c>
      <c r="P55" s="4"/>
      <c r="Q55" s="4"/>
      <c r="R55" s="4"/>
      <c r="S55" s="7">
        <f t="shared" si="32"/>
        <v>0</v>
      </c>
    </row>
    <row r="56" spans="1:19" ht="13.7" customHeight="1" x14ac:dyDescent="0.15">
      <c r="A56" s="46"/>
      <c r="B56" s="17" t="s">
        <v>3</v>
      </c>
      <c r="C56" s="6">
        <f>SUM(C54:C55)</f>
        <v>1065409</v>
      </c>
      <c r="D56" s="6">
        <f>SUM(D54:D55)</f>
        <v>1070851</v>
      </c>
      <c r="E56" s="6">
        <f>SUM(E54:E55)</f>
        <v>1338050</v>
      </c>
      <c r="F56" s="6">
        <f>SUM(F54:F55)</f>
        <v>1162492</v>
      </c>
      <c r="G56" s="6">
        <f t="shared" ref="G56:N56" si="55">SUM(G54,G55)</f>
        <v>1273933</v>
      </c>
      <c r="H56" s="6">
        <f t="shared" si="55"/>
        <v>1196241</v>
      </c>
      <c r="I56" s="6">
        <f t="shared" si="55"/>
        <v>1194935</v>
      </c>
      <c r="J56" s="6">
        <f t="shared" si="55"/>
        <v>1345217</v>
      </c>
      <c r="K56" s="6">
        <f t="shared" si="55"/>
        <v>1215998</v>
      </c>
      <c r="L56" s="6">
        <f t="shared" si="55"/>
        <v>1344862</v>
      </c>
      <c r="M56" s="6">
        <f t="shared" si="55"/>
        <v>1300393</v>
      </c>
      <c r="N56" s="6">
        <f t="shared" si="55"/>
        <v>1244315</v>
      </c>
      <c r="O56" s="6">
        <f t="shared" si="31"/>
        <v>14752696</v>
      </c>
      <c r="P56" s="6">
        <f>SUM(P54:P55)</f>
        <v>0</v>
      </c>
      <c r="Q56" s="6">
        <f>SUM(Q54:Q55)</f>
        <v>0</v>
      </c>
      <c r="R56" s="6">
        <f>SUM(R54:R55)</f>
        <v>0</v>
      </c>
      <c r="S56" s="6">
        <f t="shared" si="32"/>
        <v>11278386</v>
      </c>
    </row>
    <row r="57" spans="1:19" ht="13.7" customHeight="1" x14ac:dyDescent="0.15">
      <c r="A57" s="46"/>
      <c r="B57" s="16" t="s">
        <v>5</v>
      </c>
      <c r="C57" s="5">
        <v>6866685</v>
      </c>
      <c r="D57" s="5">
        <v>6594343</v>
      </c>
      <c r="E57" s="5">
        <v>7778467</v>
      </c>
      <c r="F57" s="5">
        <v>6981577</v>
      </c>
      <c r="G57" s="5">
        <v>6372057</v>
      </c>
      <c r="H57" s="5">
        <v>6595001</v>
      </c>
      <c r="I57" s="5">
        <v>7641574</v>
      </c>
      <c r="J57" s="5">
        <v>7013010</v>
      </c>
      <c r="K57" s="5">
        <v>7184139</v>
      </c>
      <c r="L57" s="5">
        <v>7778998</v>
      </c>
      <c r="M57" s="5">
        <v>7782333</v>
      </c>
      <c r="N57" s="5">
        <v>8806107</v>
      </c>
      <c r="O57" s="5">
        <f t="shared" si="31"/>
        <v>87394291</v>
      </c>
      <c r="P57" s="5"/>
      <c r="Q57" s="5"/>
      <c r="R57" s="5"/>
      <c r="S57" s="5">
        <f t="shared" si="32"/>
        <v>66154796</v>
      </c>
    </row>
    <row r="58" spans="1:19" ht="13.7" customHeight="1" x14ac:dyDescent="0.15">
      <c r="A58" s="46"/>
      <c r="B58" s="15" t="s">
        <v>2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7">
        <f t="shared" si="31"/>
        <v>0</v>
      </c>
      <c r="P58" s="4"/>
      <c r="Q58" s="4"/>
      <c r="R58" s="4"/>
      <c r="S58" s="7">
        <f t="shared" si="32"/>
        <v>0</v>
      </c>
    </row>
    <row r="59" spans="1:19" ht="13.7" customHeight="1" thickBot="1" x14ac:dyDescent="0.2">
      <c r="A59" s="47"/>
      <c r="B59" s="13" t="s">
        <v>3</v>
      </c>
      <c r="C59" s="8">
        <f>SUM(C57:C58)</f>
        <v>6866685</v>
      </c>
      <c r="D59" s="8">
        <f>SUM(D57:D58)</f>
        <v>6594343</v>
      </c>
      <c r="E59" s="8">
        <f>SUM(E57:E58)</f>
        <v>7778467</v>
      </c>
      <c r="F59" s="8">
        <f>SUM(F57:F58)</f>
        <v>6981577</v>
      </c>
      <c r="G59" s="8">
        <f t="shared" ref="G59:N59" si="56">SUM(G57,G58)</f>
        <v>6372057</v>
      </c>
      <c r="H59" s="8">
        <f t="shared" si="56"/>
        <v>6595001</v>
      </c>
      <c r="I59" s="8">
        <f t="shared" si="56"/>
        <v>7641574</v>
      </c>
      <c r="J59" s="8">
        <f t="shared" si="56"/>
        <v>7013010</v>
      </c>
      <c r="K59" s="8">
        <f t="shared" si="56"/>
        <v>7184139</v>
      </c>
      <c r="L59" s="8">
        <f t="shared" si="56"/>
        <v>7778998</v>
      </c>
      <c r="M59" s="8">
        <f t="shared" si="56"/>
        <v>7782333</v>
      </c>
      <c r="N59" s="8">
        <f t="shared" si="56"/>
        <v>8806107</v>
      </c>
      <c r="O59" s="8">
        <f t="shared" si="31"/>
        <v>87394291</v>
      </c>
      <c r="P59" s="8">
        <f>SUM(P57:P58)</f>
        <v>0</v>
      </c>
      <c r="Q59" s="8">
        <f>SUM(Q57:Q58)</f>
        <v>0</v>
      </c>
      <c r="R59" s="8">
        <f>SUM(R57:R58)</f>
        <v>0</v>
      </c>
      <c r="S59" s="8">
        <f t="shared" si="32"/>
        <v>66154796</v>
      </c>
    </row>
    <row r="60" spans="1:19" ht="13.7" customHeight="1" x14ac:dyDescent="0.15">
      <c r="A60" s="55" t="str">
        <f>A1</f>
        <v>令和5年管内空港の利用概況集計表（速報値）</v>
      </c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</row>
    <row r="61" spans="1:19" ht="13.7" customHeight="1" x14ac:dyDescent="0.1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</row>
    <row r="62" spans="1:19" ht="13.7" customHeight="1" thickBot="1" x14ac:dyDescent="0.2">
      <c r="A62" s="44" t="s">
        <v>6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</row>
    <row r="63" spans="1:19" ht="13.7" customHeight="1" x14ac:dyDescent="0.15">
      <c r="A63" s="48" t="s">
        <v>0</v>
      </c>
      <c r="B63" s="48" t="s">
        <v>1</v>
      </c>
      <c r="C63" s="48" t="s">
        <v>93</v>
      </c>
      <c r="D63" s="48" t="s">
        <v>94</v>
      </c>
      <c r="E63" s="48" t="s">
        <v>95</v>
      </c>
      <c r="F63" s="48" t="s">
        <v>79</v>
      </c>
      <c r="G63" s="48" t="s">
        <v>80</v>
      </c>
      <c r="H63" s="48" t="s">
        <v>81</v>
      </c>
      <c r="I63" s="48" t="s">
        <v>82</v>
      </c>
      <c r="J63" s="48" t="s">
        <v>83</v>
      </c>
      <c r="K63" s="48" t="s">
        <v>84</v>
      </c>
      <c r="L63" s="48" t="s">
        <v>85</v>
      </c>
      <c r="M63" s="48" t="s">
        <v>86</v>
      </c>
      <c r="N63" s="48" t="s">
        <v>87</v>
      </c>
      <c r="O63" s="48" t="s">
        <v>88</v>
      </c>
      <c r="P63" s="48" t="s">
        <v>89</v>
      </c>
      <c r="Q63" s="48" t="s">
        <v>77</v>
      </c>
      <c r="R63" s="48" t="s">
        <v>78</v>
      </c>
      <c r="S63" s="48" t="s">
        <v>90</v>
      </c>
    </row>
    <row r="64" spans="1:19" ht="13.7" customHeight="1" thickBot="1" x14ac:dyDescent="0.2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</row>
    <row r="65" spans="1:19" ht="13.7" customHeight="1" x14ac:dyDescent="0.15">
      <c r="A65" s="50" t="s">
        <v>16</v>
      </c>
      <c r="B65" s="16" t="s">
        <v>4</v>
      </c>
      <c r="C65" s="5">
        <v>502333</v>
      </c>
      <c r="D65" s="5">
        <v>552232</v>
      </c>
      <c r="E65" s="5">
        <v>698171</v>
      </c>
      <c r="F65" s="33">
        <v>524658</v>
      </c>
      <c r="G65" s="33">
        <v>574587</v>
      </c>
      <c r="H65" s="33">
        <v>539419</v>
      </c>
      <c r="I65" s="33">
        <v>597974</v>
      </c>
      <c r="J65" s="33">
        <v>619088</v>
      </c>
      <c r="K65" s="33">
        <v>606585</v>
      </c>
      <c r="L65" s="33">
        <v>621524</v>
      </c>
      <c r="M65" s="33">
        <v>560494</v>
      </c>
      <c r="N65" s="5">
        <v>535830</v>
      </c>
      <c r="O65" s="5">
        <f t="shared" ref="O65:O96" si="57">SUM(C65:N65)</f>
        <v>6932895</v>
      </c>
      <c r="P65" s="5"/>
      <c r="Q65" s="5"/>
      <c r="R65" s="5"/>
      <c r="S65" s="5">
        <f t="shared" ref="S65:S96" si="58">SUM(F65:N65,P65:R65)</f>
        <v>5180159</v>
      </c>
    </row>
    <row r="66" spans="1:19" ht="13.7" customHeight="1" x14ac:dyDescent="0.15">
      <c r="A66" s="46"/>
      <c r="B66" s="15" t="s">
        <v>2</v>
      </c>
      <c r="C66" s="4">
        <v>886264</v>
      </c>
      <c r="D66" s="4">
        <v>903619</v>
      </c>
      <c r="E66" s="4">
        <v>1057557</v>
      </c>
      <c r="F66" s="32">
        <v>1125371</v>
      </c>
      <c r="G66" s="32">
        <v>1228993</v>
      </c>
      <c r="H66" s="32">
        <v>1344711</v>
      </c>
      <c r="I66" s="32">
        <v>1516455</v>
      </c>
      <c r="J66" s="32">
        <v>1640547</v>
      </c>
      <c r="K66" s="32">
        <v>1488490</v>
      </c>
      <c r="L66" s="32">
        <v>1653761</v>
      </c>
      <c r="M66" s="32">
        <v>1683935</v>
      </c>
      <c r="N66" s="4">
        <v>1802066</v>
      </c>
      <c r="O66" s="7">
        <f t="shared" si="57"/>
        <v>16331769</v>
      </c>
      <c r="P66" s="4"/>
      <c r="Q66" s="4"/>
      <c r="R66" s="4"/>
      <c r="S66" s="7">
        <f t="shared" si="58"/>
        <v>13484329</v>
      </c>
    </row>
    <row r="67" spans="1:19" ht="13.7" customHeight="1" x14ac:dyDescent="0.15">
      <c r="A67" s="46"/>
      <c r="B67" s="17" t="s">
        <v>3</v>
      </c>
      <c r="C67" s="6">
        <f>SUM(C65:C66)</f>
        <v>1388597</v>
      </c>
      <c r="D67" s="6">
        <f>SUM(D65:D66)</f>
        <v>1455851</v>
      </c>
      <c r="E67" s="6">
        <f>SUM(E65:E66)</f>
        <v>1755728</v>
      </c>
      <c r="F67" s="28">
        <f>SUM(F65:F66)</f>
        <v>1650029</v>
      </c>
      <c r="G67" s="28">
        <f>SUM(G65,G66)</f>
        <v>1803580</v>
      </c>
      <c r="H67" s="28">
        <f t="shared" ref="H67:M67" si="59">SUM(H65,H66)</f>
        <v>1884130</v>
      </c>
      <c r="I67" s="28">
        <f t="shared" si="59"/>
        <v>2114429</v>
      </c>
      <c r="J67" s="28">
        <f t="shared" si="59"/>
        <v>2259635</v>
      </c>
      <c r="K67" s="28">
        <f t="shared" si="59"/>
        <v>2095075</v>
      </c>
      <c r="L67" s="28">
        <f t="shared" si="59"/>
        <v>2275285</v>
      </c>
      <c r="M67" s="28">
        <f t="shared" si="59"/>
        <v>2244429</v>
      </c>
      <c r="N67" s="6">
        <f>SUM(N65:N66)</f>
        <v>2337896</v>
      </c>
      <c r="O67" s="34">
        <f t="shared" si="57"/>
        <v>23264664</v>
      </c>
      <c r="P67" s="6">
        <f>SUM(P65:P66)</f>
        <v>0</v>
      </c>
      <c r="Q67" s="6">
        <f>SUM(Q65:Q66)</f>
        <v>0</v>
      </c>
      <c r="R67" s="6">
        <f>SUM(R65:R66)</f>
        <v>0</v>
      </c>
      <c r="S67" s="34">
        <f t="shared" si="58"/>
        <v>18664488</v>
      </c>
    </row>
    <row r="68" spans="1:19" ht="13.7" customHeight="1" x14ac:dyDescent="0.15">
      <c r="A68" s="46"/>
      <c r="B68" s="16" t="s">
        <v>5</v>
      </c>
      <c r="C68" s="5">
        <v>734476</v>
      </c>
      <c r="D68" s="5">
        <v>795577</v>
      </c>
      <c r="E68" s="5">
        <v>1038489</v>
      </c>
      <c r="F68" s="33">
        <v>890272</v>
      </c>
      <c r="G68" s="33">
        <v>868754</v>
      </c>
      <c r="H68" s="33">
        <v>814532</v>
      </c>
      <c r="I68" s="33">
        <v>948071</v>
      </c>
      <c r="J68" s="33">
        <v>862934</v>
      </c>
      <c r="K68" s="33">
        <v>793400</v>
      </c>
      <c r="L68" s="33">
        <v>880354</v>
      </c>
      <c r="M68" s="33">
        <v>560494</v>
      </c>
      <c r="N68" s="5">
        <v>957199</v>
      </c>
      <c r="O68" s="5">
        <f t="shared" si="57"/>
        <v>10144552</v>
      </c>
      <c r="P68" s="5"/>
      <c r="Q68" s="5"/>
      <c r="R68" s="5"/>
      <c r="S68" s="5">
        <f t="shared" si="58"/>
        <v>7576010</v>
      </c>
    </row>
    <row r="69" spans="1:19" ht="13.7" customHeight="1" x14ac:dyDescent="0.15">
      <c r="A69" s="46"/>
      <c r="B69" s="15" t="s">
        <v>2</v>
      </c>
      <c r="C69" s="4">
        <v>48552000</v>
      </c>
      <c r="D69" s="4">
        <v>54338000</v>
      </c>
      <c r="E69" s="4">
        <v>64748000</v>
      </c>
      <c r="F69" s="32">
        <v>59365000</v>
      </c>
      <c r="G69" s="32">
        <v>55532000</v>
      </c>
      <c r="H69" s="32">
        <v>59606000</v>
      </c>
      <c r="I69" s="32">
        <v>62076000</v>
      </c>
      <c r="J69" s="32">
        <v>59388000</v>
      </c>
      <c r="K69" s="32">
        <v>63905000</v>
      </c>
      <c r="L69" s="32">
        <v>64173000</v>
      </c>
      <c r="M69" s="32">
        <v>1683935</v>
      </c>
      <c r="N69" s="4">
        <v>64030000</v>
      </c>
      <c r="O69" s="7">
        <f t="shared" si="57"/>
        <v>657396935</v>
      </c>
      <c r="P69" s="4"/>
      <c r="Q69" s="4"/>
      <c r="R69" s="4"/>
      <c r="S69" s="7">
        <f t="shared" si="58"/>
        <v>489758935</v>
      </c>
    </row>
    <row r="70" spans="1:19" ht="13.7" customHeight="1" x14ac:dyDescent="0.15">
      <c r="A70" s="51"/>
      <c r="B70" s="17" t="s">
        <v>3</v>
      </c>
      <c r="C70" s="6">
        <f>SUM(C68:C69)</f>
        <v>49286476</v>
      </c>
      <c r="D70" s="6">
        <f>SUM(D68:D69)</f>
        <v>55133577</v>
      </c>
      <c r="E70" s="6">
        <f>SUM(E68:E69)</f>
        <v>65786489</v>
      </c>
      <c r="F70" s="27">
        <f>SUM(F68:F69)</f>
        <v>60255272</v>
      </c>
      <c r="G70" s="27">
        <f t="shared" ref="G70:M70" si="60">SUM(G68,G69)</f>
        <v>56400754</v>
      </c>
      <c r="H70" s="27">
        <f t="shared" si="60"/>
        <v>60420532</v>
      </c>
      <c r="I70" s="27">
        <f t="shared" si="60"/>
        <v>63024071</v>
      </c>
      <c r="J70" s="27">
        <f t="shared" si="60"/>
        <v>60250934</v>
      </c>
      <c r="K70" s="27">
        <f t="shared" si="60"/>
        <v>64698400</v>
      </c>
      <c r="L70" s="27">
        <f t="shared" si="60"/>
        <v>65053354</v>
      </c>
      <c r="M70" s="27">
        <f t="shared" si="60"/>
        <v>2244429</v>
      </c>
      <c r="N70" s="6">
        <f>SUM(N68:N69)</f>
        <v>64987199</v>
      </c>
      <c r="O70" s="34">
        <f t="shared" si="57"/>
        <v>667541487</v>
      </c>
      <c r="P70" s="6">
        <f>SUM(P68:P69)</f>
        <v>0</v>
      </c>
      <c r="Q70" s="6">
        <f>SUM(Q68:Q69)</f>
        <v>0</v>
      </c>
      <c r="R70" s="6">
        <f>SUM(R68:R69)</f>
        <v>0</v>
      </c>
      <c r="S70" s="34">
        <f t="shared" si="58"/>
        <v>497334945</v>
      </c>
    </row>
    <row r="71" spans="1:19" ht="13.7" customHeight="1" x14ac:dyDescent="0.15">
      <c r="A71" s="45" t="s">
        <v>17</v>
      </c>
      <c r="B71" s="16" t="s">
        <v>4</v>
      </c>
      <c r="C71" s="5">
        <v>0</v>
      </c>
      <c r="D71" s="5">
        <v>0</v>
      </c>
      <c r="E71" s="5">
        <v>0</v>
      </c>
      <c r="F71" s="5">
        <v>0</v>
      </c>
      <c r="G71" s="33">
        <v>0</v>
      </c>
      <c r="H71" s="33">
        <v>0</v>
      </c>
      <c r="I71" s="33">
        <v>0</v>
      </c>
      <c r="J71" s="33">
        <v>0</v>
      </c>
      <c r="K71" s="33">
        <v>0</v>
      </c>
      <c r="L71" s="33">
        <v>0</v>
      </c>
      <c r="M71" s="33">
        <v>0</v>
      </c>
      <c r="N71" s="5">
        <v>0</v>
      </c>
      <c r="O71" s="5">
        <f t="shared" si="57"/>
        <v>0</v>
      </c>
      <c r="P71" s="5"/>
      <c r="Q71" s="5"/>
      <c r="R71" s="5"/>
      <c r="S71" s="5">
        <f t="shared" si="58"/>
        <v>0</v>
      </c>
    </row>
    <row r="72" spans="1:19" ht="13.7" customHeight="1" x14ac:dyDescent="0.15">
      <c r="A72" s="46"/>
      <c r="B72" s="15" t="s">
        <v>2</v>
      </c>
      <c r="C72" s="4">
        <v>0</v>
      </c>
      <c r="D72" s="4">
        <v>0</v>
      </c>
      <c r="E72" s="4">
        <v>0</v>
      </c>
      <c r="F72" s="4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32">
        <v>0</v>
      </c>
      <c r="M72" s="32">
        <v>0</v>
      </c>
      <c r="N72" s="4">
        <v>0</v>
      </c>
      <c r="O72" s="7">
        <f t="shared" si="57"/>
        <v>0</v>
      </c>
      <c r="P72" s="4"/>
      <c r="Q72" s="4"/>
      <c r="R72" s="4"/>
      <c r="S72" s="7">
        <f t="shared" si="58"/>
        <v>0</v>
      </c>
    </row>
    <row r="73" spans="1:19" ht="13.7" customHeight="1" x14ac:dyDescent="0.15">
      <c r="A73" s="46"/>
      <c r="B73" s="17" t="s">
        <v>3</v>
      </c>
      <c r="C73" s="6">
        <f>SUM(C71:C72)</f>
        <v>0</v>
      </c>
      <c r="D73" s="6">
        <f>SUM(D71:D72)</f>
        <v>0</v>
      </c>
      <c r="E73" s="6">
        <f>SUM(E71:E72)</f>
        <v>0</v>
      </c>
      <c r="F73" s="28">
        <f>SUM(F71:F72)</f>
        <v>0</v>
      </c>
      <c r="G73" s="28">
        <f t="shared" ref="G73:M73" si="61">SUM(G71,G72)</f>
        <v>0</v>
      </c>
      <c r="H73" s="28">
        <f t="shared" si="61"/>
        <v>0</v>
      </c>
      <c r="I73" s="28">
        <f t="shared" si="61"/>
        <v>0</v>
      </c>
      <c r="J73" s="28">
        <f t="shared" si="61"/>
        <v>0</v>
      </c>
      <c r="K73" s="28">
        <f t="shared" si="61"/>
        <v>0</v>
      </c>
      <c r="L73" s="28">
        <f t="shared" si="61"/>
        <v>0</v>
      </c>
      <c r="M73" s="28">
        <f t="shared" si="61"/>
        <v>0</v>
      </c>
      <c r="N73" s="6">
        <f t="shared" ref="N73" si="62">SUM(N71:N72)</f>
        <v>0</v>
      </c>
      <c r="O73" s="34">
        <f t="shared" si="57"/>
        <v>0</v>
      </c>
      <c r="P73" s="6">
        <f>SUM(P71:P72)</f>
        <v>0</v>
      </c>
      <c r="Q73" s="6">
        <f>SUM(Q71:Q72)</f>
        <v>0</v>
      </c>
      <c r="R73" s="6">
        <f>SUM(R71:R72)</f>
        <v>0</v>
      </c>
      <c r="S73" s="34">
        <f t="shared" si="58"/>
        <v>0</v>
      </c>
    </row>
    <row r="74" spans="1:19" ht="13.7" customHeight="1" x14ac:dyDescent="0.15">
      <c r="A74" s="46"/>
      <c r="B74" s="16" t="s">
        <v>5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33">
        <v>0</v>
      </c>
      <c r="J74" s="33">
        <v>0</v>
      </c>
      <c r="K74" s="33">
        <v>0</v>
      </c>
      <c r="L74" s="33">
        <v>0</v>
      </c>
      <c r="M74" s="33">
        <v>0</v>
      </c>
      <c r="N74" s="5">
        <v>0</v>
      </c>
      <c r="O74" s="5">
        <f t="shared" si="57"/>
        <v>0</v>
      </c>
      <c r="P74" s="5"/>
      <c r="Q74" s="5"/>
      <c r="R74" s="5"/>
      <c r="S74" s="5">
        <f t="shared" si="58"/>
        <v>0</v>
      </c>
    </row>
    <row r="75" spans="1:19" ht="13.7" customHeight="1" x14ac:dyDescent="0.15">
      <c r="A75" s="46"/>
      <c r="B75" s="15" t="s">
        <v>2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32">
        <v>0</v>
      </c>
      <c r="J75" s="32">
        <v>0</v>
      </c>
      <c r="K75" s="32">
        <v>0</v>
      </c>
      <c r="L75" s="32">
        <v>0</v>
      </c>
      <c r="M75" s="32">
        <v>0</v>
      </c>
      <c r="N75" s="4">
        <v>0</v>
      </c>
      <c r="O75" s="7">
        <f t="shared" si="57"/>
        <v>0</v>
      </c>
      <c r="P75" s="4"/>
      <c r="Q75" s="4"/>
      <c r="R75" s="4"/>
      <c r="S75" s="7">
        <f t="shared" si="58"/>
        <v>0</v>
      </c>
    </row>
    <row r="76" spans="1:19" ht="13.7" customHeight="1" x14ac:dyDescent="0.15">
      <c r="A76" s="51"/>
      <c r="B76" s="17" t="s">
        <v>3</v>
      </c>
      <c r="C76" s="6">
        <f>SUM(C74:C75)</f>
        <v>0</v>
      </c>
      <c r="D76" s="6">
        <f>SUM(D74:D75)</f>
        <v>0</v>
      </c>
      <c r="E76" s="6">
        <f>SUM(E74:E75)</f>
        <v>0</v>
      </c>
      <c r="F76" s="27">
        <f>SUM(F74:F75)</f>
        <v>0</v>
      </c>
      <c r="G76" s="27">
        <f t="shared" ref="G76:M76" si="63">SUM(G74,G75)</f>
        <v>0</v>
      </c>
      <c r="H76" s="27">
        <f t="shared" si="63"/>
        <v>0</v>
      </c>
      <c r="I76" s="27">
        <f t="shared" si="63"/>
        <v>0</v>
      </c>
      <c r="J76" s="27">
        <f t="shared" si="63"/>
        <v>0</v>
      </c>
      <c r="K76" s="27">
        <f t="shared" si="63"/>
        <v>0</v>
      </c>
      <c r="L76" s="27">
        <f t="shared" si="63"/>
        <v>0</v>
      </c>
      <c r="M76" s="27">
        <f t="shared" si="63"/>
        <v>0</v>
      </c>
      <c r="N76" s="6">
        <f t="shared" ref="N76" si="64">SUM(N74:N75)</f>
        <v>0</v>
      </c>
      <c r="O76" s="34">
        <f t="shared" si="57"/>
        <v>0</v>
      </c>
      <c r="P76" s="6">
        <f>SUM(P74:P75)</f>
        <v>0</v>
      </c>
      <c r="Q76" s="6">
        <f>SUM(Q74:Q75)</f>
        <v>0</v>
      </c>
      <c r="R76" s="6">
        <f>SUM(R74:R75)</f>
        <v>0</v>
      </c>
      <c r="S76" s="34">
        <f t="shared" si="58"/>
        <v>0</v>
      </c>
    </row>
    <row r="77" spans="1:19" ht="13.7" customHeight="1" x14ac:dyDescent="0.15">
      <c r="A77" s="45" t="s">
        <v>18</v>
      </c>
      <c r="B77" s="16" t="s">
        <v>4</v>
      </c>
      <c r="C77" s="5">
        <v>17361</v>
      </c>
      <c r="D77" s="5">
        <v>20271</v>
      </c>
      <c r="E77" s="5">
        <v>22912</v>
      </c>
      <c r="F77" s="5">
        <v>18595</v>
      </c>
      <c r="G77" s="5">
        <v>21461</v>
      </c>
      <c r="H77" s="5">
        <v>17012</v>
      </c>
      <c r="I77" s="5">
        <v>19706</v>
      </c>
      <c r="J77" s="5">
        <v>23116</v>
      </c>
      <c r="K77" s="5">
        <v>21263</v>
      </c>
      <c r="L77" s="5">
        <v>21942</v>
      </c>
      <c r="M77" s="33">
        <v>21754</v>
      </c>
      <c r="N77" s="5">
        <v>16600</v>
      </c>
      <c r="O77" s="5">
        <f t="shared" si="57"/>
        <v>241993</v>
      </c>
      <c r="P77" s="5"/>
      <c r="Q77" s="5"/>
      <c r="R77" s="5"/>
      <c r="S77" s="5">
        <f t="shared" si="58"/>
        <v>181449</v>
      </c>
    </row>
    <row r="78" spans="1:19" ht="13.7" customHeight="1" x14ac:dyDescent="0.15">
      <c r="A78" s="46"/>
      <c r="B78" s="15" t="s">
        <v>2</v>
      </c>
      <c r="C78" s="4">
        <v>0</v>
      </c>
      <c r="D78" s="4">
        <v>0</v>
      </c>
      <c r="E78" s="4">
        <v>0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32">
        <v>0</v>
      </c>
      <c r="N78" s="4">
        <v>0</v>
      </c>
      <c r="O78" s="7">
        <f t="shared" si="57"/>
        <v>0</v>
      </c>
      <c r="P78" s="4"/>
      <c r="Q78" s="4"/>
      <c r="R78" s="4"/>
      <c r="S78" s="7">
        <f t="shared" si="58"/>
        <v>0</v>
      </c>
    </row>
    <row r="79" spans="1:19" ht="13.7" customHeight="1" x14ac:dyDescent="0.15">
      <c r="A79" s="46"/>
      <c r="B79" s="17" t="s">
        <v>3</v>
      </c>
      <c r="C79" s="6">
        <f>SUM(C77:C78)</f>
        <v>17361</v>
      </c>
      <c r="D79" s="6">
        <f>SUM(D77:D78)</f>
        <v>20271</v>
      </c>
      <c r="E79" s="6">
        <f>SUM(E77:E78)</f>
        <v>22912</v>
      </c>
      <c r="F79" s="28">
        <f>SUM(F77:F78)</f>
        <v>18595</v>
      </c>
      <c r="G79" s="28">
        <f t="shared" ref="G79:M79" si="65">SUM(G77,G78)</f>
        <v>21461</v>
      </c>
      <c r="H79" s="28">
        <f t="shared" si="65"/>
        <v>17012</v>
      </c>
      <c r="I79" s="28">
        <f t="shared" si="65"/>
        <v>19706</v>
      </c>
      <c r="J79" s="28">
        <f t="shared" si="65"/>
        <v>23116</v>
      </c>
      <c r="K79" s="28">
        <f t="shared" si="65"/>
        <v>21263</v>
      </c>
      <c r="L79" s="28">
        <f t="shared" si="65"/>
        <v>21942</v>
      </c>
      <c r="M79" s="28">
        <f t="shared" si="65"/>
        <v>21754</v>
      </c>
      <c r="N79" s="6">
        <f t="shared" ref="N79" si="66">SUM(N77:N78)</f>
        <v>16600</v>
      </c>
      <c r="O79" s="34">
        <f t="shared" si="57"/>
        <v>241993</v>
      </c>
      <c r="P79" s="6">
        <f>SUM(P77:P78)</f>
        <v>0</v>
      </c>
      <c r="Q79" s="6">
        <f>SUM(Q77:Q78)</f>
        <v>0</v>
      </c>
      <c r="R79" s="6">
        <f>SUM(R77:R78)</f>
        <v>0</v>
      </c>
      <c r="S79" s="34">
        <f t="shared" si="58"/>
        <v>181449</v>
      </c>
    </row>
    <row r="80" spans="1:19" ht="13.7" customHeight="1" x14ac:dyDescent="0.15">
      <c r="A80" s="46"/>
      <c r="B80" s="16" t="s">
        <v>5</v>
      </c>
      <c r="C80" s="5">
        <v>762</v>
      </c>
      <c r="D80" s="5">
        <v>1157</v>
      </c>
      <c r="E80" s="5">
        <v>1055</v>
      </c>
      <c r="F80" s="33">
        <v>942</v>
      </c>
      <c r="G80" s="33">
        <v>1278</v>
      </c>
      <c r="H80" s="33">
        <v>1011</v>
      </c>
      <c r="I80" s="33">
        <v>1246</v>
      </c>
      <c r="J80" s="33">
        <v>1077</v>
      </c>
      <c r="K80" s="33">
        <v>1028</v>
      </c>
      <c r="L80" s="33">
        <v>1049</v>
      </c>
      <c r="M80" s="33">
        <v>1022</v>
      </c>
      <c r="N80" s="5">
        <v>1513</v>
      </c>
      <c r="O80" s="5">
        <f t="shared" si="57"/>
        <v>13140</v>
      </c>
      <c r="P80" s="5"/>
      <c r="Q80" s="5"/>
      <c r="R80" s="5"/>
      <c r="S80" s="5">
        <f t="shared" si="58"/>
        <v>10166</v>
      </c>
    </row>
    <row r="81" spans="1:19" ht="13.7" customHeight="1" x14ac:dyDescent="0.15">
      <c r="A81" s="46"/>
      <c r="B81" s="15" t="s">
        <v>2</v>
      </c>
      <c r="C81" s="7">
        <v>0</v>
      </c>
      <c r="D81" s="7">
        <v>0</v>
      </c>
      <c r="E81" s="7">
        <v>0</v>
      </c>
      <c r="F81" s="29">
        <v>0</v>
      </c>
      <c r="G81" s="29">
        <v>0</v>
      </c>
      <c r="H81" s="29">
        <v>0</v>
      </c>
      <c r="I81" s="29">
        <v>0</v>
      </c>
      <c r="J81" s="29">
        <v>0</v>
      </c>
      <c r="K81" s="29">
        <v>0</v>
      </c>
      <c r="L81" s="29">
        <v>0</v>
      </c>
      <c r="M81" s="29">
        <v>0</v>
      </c>
      <c r="N81" s="7">
        <v>0</v>
      </c>
      <c r="O81" s="7">
        <f t="shared" si="57"/>
        <v>0</v>
      </c>
      <c r="P81" s="7"/>
      <c r="Q81" s="7"/>
      <c r="R81" s="7"/>
      <c r="S81" s="7">
        <f t="shared" si="58"/>
        <v>0</v>
      </c>
    </row>
    <row r="82" spans="1:19" ht="13.7" customHeight="1" x14ac:dyDescent="0.15">
      <c r="A82" s="51"/>
      <c r="B82" s="17" t="s">
        <v>3</v>
      </c>
      <c r="C82" s="6">
        <f>SUM(C80:C81)</f>
        <v>762</v>
      </c>
      <c r="D82" s="6">
        <f>SUM(D80:D81)</f>
        <v>1157</v>
      </c>
      <c r="E82" s="6">
        <f>SUM(E80:E81)</f>
        <v>1055</v>
      </c>
      <c r="F82" s="27">
        <f>SUM(F80:F81)</f>
        <v>942</v>
      </c>
      <c r="G82" s="27">
        <f t="shared" ref="G82:M82" si="67">SUM(G80,G81)</f>
        <v>1278</v>
      </c>
      <c r="H82" s="27">
        <f>SUM(H80,H81)</f>
        <v>1011</v>
      </c>
      <c r="I82" s="27">
        <f t="shared" si="67"/>
        <v>1246</v>
      </c>
      <c r="J82" s="27">
        <f t="shared" si="67"/>
        <v>1077</v>
      </c>
      <c r="K82" s="27">
        <f t="shared" si="67"/>
        <v>1028</v>
      </c>
      <c r="L82" s="27">
        <f t="shared" si="67"/>
        <v>1049</v>
      </c>
      <c r="M82" s="27">
        <f t="shared" si="67"/>
        <v>1022</v>
      </c>
      <c r="N82" s="6">
        <f t="shared" ref="N82" si="68">SUM(N80:N81)</f>
        <v>1513</v>
      </c>
      <c r="O82" s="34">
        <f t="shared" si="57"/>
        <v>13140</v>
      </c>
      <c r="P82" s="6">
        <f>SUM(P80:P81)</f>
        <v>0</v>
      </c>
      <c r="Q82" s="6">
        <f>SUM(Q80:Q81)</f>
        <v>0</v>
      </c>
      <c r="R82" s="6">
        <f>SUM(R80:R81)</f>
        <v>0</v>
      </c>
      <c r="S82" s="34">
        <f t="shared" si="58"/>
        <v>10166</v>
      </c>
    </row>
    <row r="83" spans="1:19" ht="13.7" customHeight="1" x14ac:dyDescent="0.15">
      <c r="A83" s="45" t="s">
        <v>19</v>
      </c>
      <c r="B83" s="16" t="s">
        <v>4</v>
      </c>
      <c r="C83" s="5">
        <v>253485</v>
      </c>
      <c r="D83" s="5">
        <v>263184</v>
      </c>
      <c r="E83" s="5">
        <v>316365</v>
      </c>
      <c r="F83" s="5">
        <v>262558</v>
      </c>
      <c r="G83" s="5">
        <v>290845</v>
      </c>
      <c r="H83" s="5">
        <v>275898</v>
      </c>
      <c r="I83" s="5">
        <v>290661</v>
      </c>
      <c r="J83" s="5">
        <v>313627</v>
      </c>
      <c r="K83" s="5">
        <v>296352</v>
      </c>
      <c r="L83" s="5">
        <v>312315</v>
      </c>
      <c r="M83" s="33">
        <v>289069</v>
      </c>
      <c r="N83" s="5">
        <v>270485</v>
      </c>
      <c r="O83" s="5">
        <f t="shared" si="57"/>
        <v>3434844</v>
      </c>
      <c r="P83" s="5"/>
      <c r="Q83" s="5"/>
      <c r="R83" s="5"/>
      <c r="S83" s="5">
        <f t="shared" si="58"/>
        <v>2601810</v>
      </c>
    </row>
    <row r="84" spans="1:19" ht="13.7" customHeight="1" x14ac:dyDescent="0.15">
      <c r="A84" s="46"/>
      <c r="B84" s="15" t="s">
        <v>2</v>
      </c>
      <c r="C84" s="7">
        <v>0</v>
      </c>
      <c r="D84" s="7">
        <v>0</v>
      </c>
      <c r="E84" s="7">
        <v>0</v>
      </c>
      <c r="F84" s="7">
        <v>0</v>
      </c>
      <c r="G84" s="7">
        <v>1</v>
      </c>
      <c r="H84" s="7">
        <v>0</v>
      </c>
      <c r="I84" s="7">
        <v>0</v>
      </c>
      <c r="J84" s="7">
        <v>0</v>
      </c>
      <c r="K84" s="7">
        <v>10</v>
      </c>
      <c r="L84" s="7">
        <v>0</v>
      </c>
      <c r="M84" s="29">
        <v>0</v>
      </c>
      <c r="N84" s="7">
        <v>3</v>
      </c>
      <c r="O84" s="7">
        <f t="shared" si="57"/>
        <v>14</v>
      </c>
      <c r="P84" s="7"/>
      <c r="Q84" s="7"/>
      <c r="R84" s="7"/>
      <c r="S84" s="7">
        <f t="shared" si="58"/>
        <v>14</v>
      </c>
    </row>
    <row r="85" spans="1:19" ht="13.7" customHeight="1" x14ac:dyDescent="0.15">
      <c r="A85" s="46"/>
      <c r="B85" s="17" t="s">
        <v>3</v>
      </c>
      <c r="C85" s="6">
        <f>SUM(C83:C84)</f>
        <v>253485</v>
      </c>
      <c r="D85" s="6">
        <f>SUM(D83:D84)</f>
        <v>263184</v>
      </c>
      <c r="E85" s="6">
        <f>SUM(E83:E84)</f>
        <v>316365</v>
      </c>
      <c r="F85" s="28">
        <f>SUM(F83:F84)</f>
        <v>262558</v>
      </c>
      <c r="G85" s="28">
        <f t="shared" ref="G85:M85" si="69">SUM(G83,G84)</f>
        <v>290846</v>
      </c>
      <c r="H85" s="28">
        <f t="shared" si="69"/>
        <v>275898</v>
      </c>
      <c r="I85" s="28">
        <f t="shared" si="69"/>
        <v>290661</v>
      </c>
      <c r="J85" s="28">
        <f t="shared" si="69"/>
        <v>313627</v>
      </c>
      <c r="K85" s="28">
        <f t="shared" si="69"/>
        <v>296362</v>
      </c>
      <c r="L85" s="28">
        <f t="shared" si="69"/>
        <v>312315</v>
      </c>
      <c r="M85" s="28">
        <f t="shared" si="69"/>
        <v>289069</v>
      </c>
      <c r="N85" s="6">
        <f t="shared" ref="N85" si="70">SUM(N83:N84)</f>
        <v>270488</v>
      </c>
      <c r="O85" s="34">
        <f t="shared" si="57"/>
        <v>3434858</v>
      </c>
      <c r="P85" s="6">
        <f>SUM(P83:P84)</f>
        <v>0</v>
      </c>
      <c r="Q85" s="6">
        <f>SUM(Q83:Q84)</f>
        <v>0</v>
      </c>
      <c r="R85" s="6">
        <f>SUM(R83:R84)</f>
        <v>0</v>
      </c>
      <c r="S85" s="34">
        <f t="shared" si="58"/>
        <v>2601824</v>
      </c>
    </row>
    <row r="86" spans="1:19" ht="13.7" customHeight="1" x14ac:dyDescent="0.15">
      <c r="A86" s="46"/>
      <c r="B86" s="16" t="s">
        <v>5</v>
      </c>
      <c r="C86" s="5">
        <v>0</v>
      </c>
      <c r="D86" s="5">
        <v>0</v>
      </c>
      <c r="E86" s="5">
        <v>0</v>
      </c>
      <c r="F86" s="33">
        <v>0</v>
      </c>
      <c r="G86" s="33">
        <v>0</v>
      </c>
      <c r="H86" s="33">
        <v>0</v>
      </c>
      <c r="I86" s="33">
        <v>0</v>
      </c>
      <c r="J86" s="33">
        <v>0</v>
      </c>
      <c r="K86" s="33">
        <v>0</v>
      </c>
      <c r="L86" s="33">
        <v>0</v>
      </c>
      <c r="M86" s="33">
        <v>0</v>
      </c>
      <c r="N86" s="5">
        <v>0</v>
      </c>
      <c r="O86" s="5">
        <f t="shared" si="57"/>
        <v>0</v>
      </c>
      <c r="P86" s="5"/>
      <c r="Q86" s="5"/>
      <c r="R86" s="5"/>
      <c r="S86" s="5">
        <f t="shared" si="58"/>
        <v>0</v>
      </c>
    </row>
    <row r="87" spans="1:19" ht="13.7" customHeight="1" x14ac:dyDescent="0.15">
      <c r="A87" s="46"/>
      <c r="B87" s="15" t="s">
        <v>2</v>
      </c>
      <c r="C87" s="7">
        <v>0</v>
      </c>
      <c r="D87" s="7">
        <v>0</v>
      </c>
      <c r="E87" s="7">
        <v>0</v>
      </c>
      <c r="F87" s="29">
        <v>0</v>
      </c>
      <c r="G87" s="29">
        <v>0</v>
      </c>
      <c r="H87" s="29">
        <v>0</v>
      </c>
      <c r="I87" s="29">
        <v>0</v>
      </c>
      <c r="J87" s="29">
        <v>0</v>
      </c>
      <c r="K87" s="29">
        <v>0</v>
      </c>
      <c r="L87" s="29">
        <v>0</v>
      </c>
      <c r="M87" s="29">
        <v>0</v>
      </c>
      <c r="N87" s="7">
        <v>0</v>
      </c>
      <c r="O87" s="7">
        <f t="shared" si="57"/>
        <v>0</v>
      </c>
      <c r="P87" s="7"/>
      <c r="Q87" s="7"/>
      <c r="R87" s="7"/>
      <c r="S87" s="7">
        <f t="shared" si="58"/>
        <v>0</v>
      </c>
    </row>
    <row r="88" spans="1:19" ht="13.7" customHeight="1" x14ac:dyDescent="0.15">
      <c r="A88" s="51"/>
      <c r="B88" s="17" t="s">
        <v>3</v>
      </c>
      <c r="C88" s="6">
        <f>SUM(C86:C87)</f>
        <v>0</v>
      </c>
      <c r="D88" s="6">
        <f>SUM(D86:D87)</f>
        <v>0</v>
      </c>
      <c r="E88" s="6">
        <f>SUM(E86:E87)</f>
        <v>0</v>
      </c>
      <c r="F88" s="27">
        <f>SUM(F86:F87)</f>
        <v>0</v>
      </c>
      <c r="G88" s="27">
        <f t="shared" ref="G88:M88" si="71">SUM(G86,G87)</f>
        <v>0</v>
      </c>
      <c r="H88" s="27">
        <f t="shared" si="71"/>
        <v>0</v>
      </c>
      <c r="I88" s="27">
        <f t="shared" si="71"/>
        <v>0</v>
      </c>
      <c r="J88" s="27">
        <f t="shared" si="71"/>
        <v>0</v>
      </c>
      <c r="K88" s="27">
        <f t="shared" si="71"/>
        <v>0</v>
      </c>
      <c r="L88" s="27">
        <f t="shared" si="71"/>
        <v>0</v>
      </c>
      <c r="M88" s="27">
        <f t="shared" si="71"/>
        <v>0</v>
      </c>
      <c r="N88" s="6">
        <f t="shared" ref="N88" si="72">SUM(N86:N87)</f>
        <v>0</v>
      </c>
      <c r="O88" s="34">
        <f t="shared" si="57"/>
        <v>0</v>
      </c>
      <c r="P88" s="6">
        <f>SUM(P86:P87)</f>
        <v>0</v>
      </c>
      <c r="Q88" s="6">
        <f>SUM(Q86:Q87)</f>
        <v>0</v>
      </c>
      <c r="R88" s="6">
        <f>SUM(R86:R87)</f>
        <v>0</v>
      </c>
      <c r="S88" s="34">
        <f t="shared" si="58"/>
        <v>0</v>
      </c>
    </row>
    <row r="89" spans="1:19" ht="13.7" customHeight="1" x14ac:dyDescent="0.15">
      <c r="A89" s="45" t="s">
        <v>20</v>
      </c>
      <c r="B89" s="16" t="s">
        <v>4</v>
      </c>
      <c r="C89" s="5">
        <v>1388</v>
      </c>
      <c r="D89" s="5">
        <v>1988</v>
      </c>
      <c r="E89" s="5">
        <v>3977</v>
      </c>
      <c r="F89" s="33">
        <v>2837</v>
      </c>
      <c r="G89" s="33">
        <v>3044</v>
      </c>
      <c r="H89" s="33">
        <v>2948</v>
      </c>
      <c r="I89" s="33">
        <v>3412</v>
      </c>
      <c r="J89" s="33">
        <v>3676</v>
      </c>
      <c r="K89" s="33">
        <v>3853</v>
      </c>
      <c r="L89" s="33">
        <v>3868</v>
      </c>
      <c r="M89" s="33">
        <v>3906</v>
      </c>
      <c r="N89" s="5">
        <v>3507</v>
      </c>
      <c r="O89" s="5">
        <f t="shared" si="57"/>
        <v>38404</v>
      </c>
      <c r="P89" s="5"/>
      <c r="Q89" s="5"/>
      <c r="R89" s="5"/>
      <c r="S89" s="5">
        <f t="shared" si="58"/>
        <v>31051</v>
      </c>
    </row>
    <row r="90" spans="1:19" ht="13.7" customHeight="1" x14ac:dyDescent="0.15">
      <c r="A90" s="46"/>
      <c r="B90" s="15" t="s">
        <v>2</v>
      </c>
      <c r="C90" s="7">
        <v>0</v>
      </c>
      <c r="D90" s="7">
        <v>0</v>
      </c>
      <c r="E90" s="7">
        <v>0</v>
      </c>
      <c r="F90" s="29">
        <v>0</v>
      </c>
      <c r="G90" s="29">
        <v>0</v>
      </c>
      <c r="H90" s="29">
        <v>0</v>
      </c>
      <c r="I90" s="29">
        <v>0</v>
      </c>
      <c r="J90" s="29">
        <v>0</v>
      </c>
      <c r="K90" s="29">
        <v>0</v>
      </c>
      <c r="L90" s="29">
        <v>0</v>
      </c>
      <c r="M90" s="29">
        <v>0</v>
      </c>
      <c r="N90" s="7">
        <v>0</v>
      </c>
      <c r="O90" s="7">
        <f t="shared" si="57"/>
        <v>0</v>
      </c>
      <c r="P90" s="7"/>
      <c r="Q90" s="7"/>
      <c r="R90" s="7"/>
      <c r="S90" s="7">
        <f t="shared" si="58"/>
        <v>0</v>
      </c>
    </row>
    <row r="91" spans="1:19" ht="13.7" customHeight="1" x14ac:dyDescent="0.15">
      <c r="A91" s="46"/>
      <c r="B91" s="17" t="s">
        <v>3</v>
      </c>
      <c r="C91" s="6">
        <f>SUM(C89:C90)</f>
        <v>1388</v>
      </c>
      <c r="D91" s="6">
        <f>SUM(D89:D90)</f>
        <v>1988</v>
      </c>
      <c r="E91" s="6">
        <f>SUM(E89:E90)</f>
        <v>3977</v>
      </c>
      <c r="F91" s="28">
        <f>SUM(F89:F90)</f>
        <v>2837</v>
      </c>
      <c r="G91" s="28">
        <f t="shared" ref="G91:M91" si="73">SUM(G89,G90)</f>
        <v>3044</v>
      </c>
      <c r="H91" s="28">
        <f t="shared" si="73"/>
        <v>2948</v>
      </c>
      <c r="I91" s="28">
        <f t="shared" si="73"/>
        <v>3412</v>
      </c>
      <c r="J91" s="28">
        <f t="shared" si="73"/>
        <v>3676</v>
      </c>
      <c r="K91" s="28">
        <f t="shared" si="73"/>
        <v>3853</v>
      </c>
      <c r="L91" s="28">
        <f t="shared" si="73"/>
        <v>3868</v>
      </c>
      <c r="M91" s="28">
        <f t="shared" si="73"/>
        <v>3906</v>
      </c>
      <c r="N91" s="6">
        <f t="shared" ref="N91" si="74">SUM(N89:N90)</f>
        <v>3507</v>
      </c>
      <c r="O91" s="34">
        <f t="shared" si="57"/>
        <v>38404</v>
      </c>
      <c r="P91" s="6">
        <f>SUM(P89:P90)</f>
        <v>0</v>
      </c>
      <c r="Q91" s="6">
        <f>SUM(Q89:Q90)</f>
        <v>0</v>
      </c>
      <c r="R91" s="6">
        <f>SUM(R89:R90)</f>
        <v>0</v>
      </c>
      <c r="S91" s="34">
        <f t="shared" si="58"/>
        <v>31051</v>
      </c>
    </row>
    <row r="92" spans="1:19" ht="13.7" customHeight="1" x14ac:dyDescent="0.15">
      <c r="A92" s="46"/>
      <c r="B92" s="16" t="s">
        <v>5</v>
      </c>
      <c r="C92" s="5">
        <v>32</v>
      </c>
      <c r="D92" s="5">
        <v>35</v>
      </c>
      <c r="E92" s="5">
        <v>53</v>
      </c>
      <c r="F92" s="33">
        <v>45</v>
      </c>
      <c r="G92" s="33">
        <v>38</v>
      </c>
      <c r="H92" s="33">
        <v>38</v>
      </c>
      <c r="I92" s="33">
        <v>30</v>
      </c>
      <c r="J92" s="33">
        <v>24</v>
      </c>
      <c r="K92" s="33">
        <v>92</v>
      </c>
      <c r="L92" s="33">
        <v>90</v>
      </c>
      <c r="M92" s="33">
        <v>31</v>
      </c>
      <c r="N92" s="5">
        <v>27</v>
      </c>
      <c r="O92" s="5">
        <f t="shared" si="57"/>
        <v>535</v>
      </c>
      <c r="P92" s="5"/>
      <c r="Q92" s="5"/>
      <c r="R92" s="5"/>
      <c r="S92" s="5">
        <f t="shared" si="58"/>
        <v>415</v>
      </c>
    </row>
    <row r="93" spans="1:19" ht="13.7" customHeight="1" x14ac:dyDescent="0.15">
      <c r="A93" s="46"/>
      <c r="B93" s="15" t="s">
        <v>2</v>
      </c>
      <c r="C93" s="7">
        <v>0</v>
      </c>
      <c r="D93" s="7">
        <v>0</v>
      </c>
      <c r="E93" s="7">
        <v>0</v>
      </c>
      <c r="F93" s="29">
        <v>0</v>
      </c>
      <c r="G93" s="29">
        <v>0</v>
      </c>
      <c r="H93" s="29">
        <v>0</v>
      </c>
      <c r="I93" s="29">
        <v>0</v>
      </c>
      <c r="J93" s="29">
        <v>0</v>
      </c>
      <c r="K93" s="29">
        <v>0</v>
      </c>
      <c r="L93" s="29">
        <v>0</v>
      </c>
      <c r="M93" s="29">
        <v>0</v>
      </c>
      <c r="N93" s="7">
        <v>0</v>
      </c>
      <c r="O93" s="7">
        <f t="shared" si="57"/>
        <v>0</v>
      </c>
      <c r="P93" s="7"/>
      <c r="Q93" s="7"/>
      <c r="R93" s="7"/>
      <c r="S93" s="7">
        <f t="shared" si="58"/>
        <v>0</v>
      </c>
    </row>
    <row r="94" spans="1:19" ht="13.7" customHeight="1" x14ac:dyDescent="0.15">
      <c r="A94" s="51"/>
      <c r="B94" s="21" t="s">
        <v>3</v>
      </c>
      <c r="C94" s="6">
        <f>SUM(C92:C93)</f>
        <v>32</v>
      </c>
      <c r="D94" s="6">
        <f>SUM(D92:D93)</f>
        <v>35</v>
      </c>
      <c r="E94" s="6">
        <f>SUM(E92:E93)</f>
        <v>53</v>
      </c>
      <c r="F94" s="27">
        <f>SUM(F92:F93)</f>
        <v>45</v>
      </c>
      <c r="G94" s="27">
        <f t="shared" ref="G94:M94" si="75">SUM(G92,G93)</f>
        <v>38</v>
      </c>
      <c r="H94" s="27">
        <f t="shared" si="75"/>
        <v>38</v>
      </c>
      <c r="I94" s="27">
        <f t="shared" si="75"/>
        <v>30</v>
      </c>
      <c r="J94" s="27">
        <f t="shared" si="75"/>
        <v>24</v>
      </c>
      <c r="K94" s="27">
        <f t="shared" si="75"/>
        <v>92</v>
      </c>
      <c r="L94" s="27">
        <f t="shared" si="75"/>
        <v>90</v>
      </c>
      <c r="M94" s="27">
        <f t="shared" si="75"/>
        <v>31</v>
      </c>
      <c r="N94" s="6">
        <f t="shared" ref="N94" si="76">SUM(N92:N93)</f>
        <v>27</v>
      </c>
      <c r="O94" s="6">
        <f t="shared" si="57"/>
        <v>535</v>
      </c>
      <c r="P94" s="6">
        <f>SUM(P92:P93)</f>
        <v>0</v>
      </c>
      <c r="Q94" s="6">
        <f>SUM(Q92:Q93)</f>
        <v>0</v>
      </c>
      <c r="R94" s="6">
        <f>SUM(R92:R93)</f>
        <v>0</v>
      </c>
      <c r="S94" s="6">
        <f t="shared" si="58"/>
        <v>415</v>
      </c>
    </row>
    <row r="95" spans="1:19" ht="13.7" customHeight="1" x14ac:dyDescent="0.15">
      <c r="A95" s="56" t="s">
        <v>21</v>
      </c>
      <c r="B95" s="22" t="s">
        <v>4</v>
      </c>
      <c r="C95" s="25">
        <f t="shared" ref="C95:E100" si="77">SUM(C101,C107,C113,C124,C130,C136,C142,C148,C154,C160)</f>
        <v>466152</v>
      </c>
      <c r="D95" s="25">
        <f t="shared" si="77"/>
        <v>471105</v>
      </c>
      <c r="E95" s="25">
        <f t="shared" si="77"/>
        <v>593700</v>
      </c>
      <c r="F95" s="25">
        <f t="shared" ref="F95:F100" si="78">SUM(F101,F107,F113,F124,F130,F136,F142,F148,F154,F160)</f>
        <v>536639</v>
      </c>
      <c r="G95" s="25">
        <f t="shared" ref="G95:H95" si="79">SUM(G101,G107,G113,G124,G130,G136,G142,G148,G154,G160)</f>
        <v>626181</v>
      </c>
      <c r="H95" s="25">
        <f t="shared" si="79"/>
        <v>589756</v>
      </c>
      <c r="I95" s="25">
        <f t="shared" ref="I95:N95" si="80">SUM(I101,I107,I113,I124,I130,I136,I142,I148,I154,I160)</f>
        <v>549735</v>
      </c>
      <c r="J95" s="25">
        <f t="shared" si="80"/>
        <v>678287</v>
      </c>
      <c r="K95" s="25">
        <f t="shared" si="80"/>
        <v>579181</v>
      </c>
      <c r="L95" s="25">
        <f t="shared" si="80"/>
        <v>653635</v>
      </c>
      <c r="M95" s="25">
        <f t="shared" si="80"/>
        <v>674474</v>
      </c>
      <c r="N95" s="25">
        <f t="shared" si="80"/>
        <v>589777</v>
      </c>
      <c r="O95" s="29">
        <f t="shared" si="57"/>
        <v>7008622</v>
      </c>
      <c r="P95" s="25">
        <f t="shared" ref="P95:R95" si="81">SUM(P101,P107,P113,P124,P130,P136,P142,P148,P154,P160)</f>
        <v>0</v>
      </c>
      <c r="Q95" s="25">
        <f t="shared" si="81"/>
        <v>0</v>
      </c>
      <c r="R95" s="25">
        <f t="shared" si="81"/>
        <v>0</v>
      </c>
      <c r="S95" s="29">
        <f t="shared" si="58"/>
        <v>5477665</v>
      </c>
    </row>
    <row r="96" spans="1:19" ht="13.7" customHeight="1" x14ac:dyDescent="0.15">
      <c r="A96" s="57"/>
      <c r="B96" s="15" t="s">
        <v>2</v>
      </c>
      <c r="C96" s="25">
        <f t="shared" si="77"/>
        <v>3111</v>
      </c>
      <c r="D96" s="25">
        <f t="shared" si="77"/>
        <v>3577</v>
      </c>
      <c r="E96" s="25">
        <f t="shared" si="77"/>
        <v>5149</v>
      </c>
      <c r="F96" s="25">
        <f t="shared" si="78"/>
        <v>12015</v>
      </c>
      <c r="G96" s="25">
        <f t="shared" ref="G96:H96" si="82">SUM(G102,G108,G114,G125,G131,G137,G143,G149,G155,G161)</f>
        <v>8949</v>
      </c>
      <c r="H96" s="25">
        <f t="shared" si="82"/>
        <v>14863</v>
      </c>
      <c r="I96" s="25">
        <f t="shared" ref="I96:N96" si="83">SUM(I102,I108,I114,I125,I131,I137,I143,I149,I155,I161)</f>
        <v>18925</v>
      </c>
      <c r="J96" s="25">
        <f t="shared" si="83"/>
        <v>25282</v>
      </c>
      <c r="K96" s="25">
        <f t="shared" si="83"/>
        <v>21869</v>
      </c>
      <c r="L96" s="25">
        <f t="shared" si="83"/>
        <v>25923</v>
      </c>
      <c r="M96" s="25">
        <f t="shared" si="83"/>
        <v>35453</v>
      </c>
      <c r="N96" s="25">
        <f t="shared" si="83"/>
        <v>39967</v>
      </c>
      <c r="O96" s="29">
        <f t="shared" si="57"/>
        <v>215083</v>
      </c>
      <c r="P96" s="25">
        <f t="shared" ref="P96:R96" si="84">SUM(P102,P108,P114,P125,P131,P137,P143,P149,P155,P161)</f>
        <v>0</v>
      </c>
      <c r="Q96" s="25">
        <f t="shared" si="84"/>
        <v>0</v>
      </c>
      <c r="R96" s="25">
        <f t="shared" si="84"/>
        <v>0</v>
      </c>
      <c r="S96" s="29">
        <f t="shared" si="58"/>
        <v>203246</v>
      </c>
    </row>
    <row r="97" spans="1:19" ht="13.7" customHeight="1" x14ac:dyDescent="0.15">
      <c r="A97" s="57"/>
      <c r="B97" s="17" t="s">
        <v>3</v>
      </c>
      <c r="C97" s="10">
        <f t="shared" si="77"/>
        <v>469263</v>
      </c>
      <c r="D97" s="10">
        <f t="shared" si="77"/>
        <v>474682</v>
      </c>
      <c r="E97" s="10">
        <f t="shared" si="77"/>
        <v>598849</v>
      </c>
      <c r="F97" s="10">
        <f t="shared" si="78"/>
        <v>548654</v>
      </c>
      <c r="G97" s="10">
        <f t="shared" ref="G97:H97" si="85">SUM(G103,G109,G115,G126,G132,G138,G144,G150,G156,G162)</f>
        <v>635130</v>
      </c>
      <c r="H97" s="10">
        <f t="shared" si="85"/>
        <v>604619</v>
      </c>
      <c r="I97" s="10">
        <f t="shared" ref="I97:N97" si="86">SUM(I103,I109,I115,I126,I132,I138,I144,I150,I156,I162)</f>
        <v>568660</v>
      </c>
      <c r="J97" s="41">
        <f t="shared" si="86"/>
        <v>703569</v>
      </c>
      <c r="K97" s="10">
        <f t="shared" si="86"/>
        <v>601050</v>
      </c>
      <c r="L97" s="10">
        <f t="shared" si="86"/>
        <v>679558</v>
      </c>
      <c r="M97" s="10">
        <f t="shared" si="86"/>
        <v>709927</v>
      </c>
      <c r="N97" s="10">
        <f t="shared" si="86"/>
        <v>629744</v>
      </c>
      <c r="O97" s="27">
        <f t="shared" ref="O97:O118" si="87">SUM(C97:N97)</f>
        <v>7223705</v>
      </c>
      <c r="P97" s="10">
        <f t="shared" ref="P97:R97" si="88">SUM(P103,P109,P115,P126,P132,P138,P144,P150,P156,P162)</f>
        <v>0</v>
      </c>
      <c r="Q97" s="10">
        <f t="shared" si="88"/>
        <v>0</v>
      </c>
      <c r="R97" s="10">
        <f t="shared" si="88"/>
        <v>0</v>
      </c>
      <c r="S97" s="27">
        <f t="shared" ref="S97:S118" si="89">SUM(F97:N97,P97:R97)</f>
        <v>5680911</v>
      </c>
    </row>
    <row r="98" spans="1:19" ht="13.7" customHeight="1" x14ac:dyDescent="0.15">
      <c r="A98" s="57"/>
      <c r="B98" s="16" t="s">
        <v>5</v>
      </c>
      <c r="C98" s="11">
        <f t="shared" si="77"/>
        <v>1429528</v>
      </c>
      <c r="D98" s="11">
        <f t="shared" si="77"/>
        <v>1278792</v>
      </c>
      <c r="E98" s="11">
        <f t="shared" si="77"/>
        <v>1177001</v>
      </c>
      <c r="F98" s="11">
        <f>SUM(F104,F110,F116,F127,F133,F139,F145,F151,F157,F163)</f>
        <v>1000009</v>
      </c>
      <c r="G98" s="11">
        <f>SUM(G104,G110,G116,G127,G133,G139,G145,G151,G157,G163)</f>
        <v>805941</v>
      </c>
      <c r="H98" s="11">
        <f>SUM(H104,H110,H116,H127,H133,H139,H145,H151,H157,H163)</f>
        <v>856821</v>
      </c>
      <c r="I98" s="11">
        <f t="shared" ref="I98:N98" si="90">SUM(I104,I110,I116,I127,I133,I139,I145,I151,I157,I163)</f>
        <v>899608</v>
      </c>
      <c r="J98" s="11">
        <f t="shared" si="90"/>
        <v>872300</v>
      </c>
      <c r="K98" s="11">
        <f t="shared" si="90"/>
        <v>932301</v>
      </c>
      <c r="L98" s="11">
        <f t="shared" si="90"/>
        <v>1297345</v>
      </c>
      <c r="M98" s="11">
        <f t="shared" si="90"/>
        <v>1537408</v>
      </c>
      <c r="N98" s="11">
        <f t="shared" si="90"/>
        <v>1975602</v>
      </c>
      <c r="O98" s="5">
        <f t="shared" si="87"/>
        <v>14062656</v>
      </c>
      <c r="P98" s="11">
        <f t="shared" ref="P98:R98" si="91">SUM(P104,P110,P116,P127,P133,P139,P145,P151,P157,P163)</f>
        <v>0</v>
      </c>
      <c r="Q98" s="11">
        <f t="shared" si="91"/>
        <v>0</v>
      </c>
      <c r="R98" s="11">
        <f t="shared" si="91"/>
        <v>0</v>
      </c>
      <c r="S98" s="5">
        <f t="shared" si="89"/>
        <v>10177335</v>
      </c>
    </row>
    <row r="99" spans="1:19" ht="13.7" customHeight="1" x14ac:dyDescent="0.15">
      <c r="A99" s="57"/>
      <c r="B99" s="15" t="s">
        <v>2</v>
      </c>
      <c r="C99" s="12">
        <f t="shared" si="77"/>
        <v>1073</v>
      </c>
      <c r="D99" s="12">
        <f t="shared" si="77"/>
        <v>3199</v>
      </c>
      <c r="E99" s="12">
        <f t="shared" si="77"/>
        <v>966</v>
      </c>
      <c r="F99" s="12">
        <f>SUM(F105,F111,F117,F128,F134,F140,F146,F152,F158,F164)</f>
        <v>2419</v>
      </c>
      <c r="G99" s="12">
        <f t="shared" ref="G99:H99" si="92">SUM(G105,G111,G117,G128,G134,G140,G146,G152,G158,G164)</f>
        <v>798</v>
      </c>
      <c r="H99" s="12">
        <f t="shared" si="92"/>
        <v>1063</v>
      </c>
      <c r="I99" s="12">
        <f t="shared" ref="I99:N99" si="93">SUM(I105,I111,I117,I128,I134,I140,I146,I152,I158,I164)</f>
        <v>186</v>
      </c>
      <c r="J99" s="12">
        <f t="shared" si="93"/>
        <v>883</v>
      </c>
      <c r="K99" s="12">
        <f t="shared" si="93"/>
        <v>5197</v>
      </c>
      <c r="L99" s="12">
        <f t="shared" si="93"/>
        <v>6908</v>
      </c>
      <c r="M99" s="12">
        <f t="shared" si="93"/>
        <v>3388</v>
      </c>
      <c r="N99" s="12">
        <f t="shared" si="93"/>
        <v>9627</v>
      </c>
      <c r="O99" s="7">
        <f t="shared" si="87"/>
        <v>35707</v>
      </c>
      <c r="P99" s="12">
        <f t="shared" ref="P99:R99" si="94">SUM(P105,P111,P117,P128,P134,P140,P146,P152,P158,P164)</f>
        <v>0</v>
      </c>
      <c r="Q99" s="12">
        <f t="shared" si="94"/>
        <v>0</v>
      </c>
      <c r="R99" s="12">
        <f t="shared" si="94"/>
        <v>0</v>
      </c>
      <c r="S99" s="7">
        <f t="shared" si="89"/>
        <v>30469</v>
      </c>
    </row>
    <row r="100" spans="1:19" ht="13.7" customHeight="1" x14ac:dyDescent="0.15">
      <c r="A100" s="58"/>
      <c r="B100" s="17" t="s">
        <v>3</v>
      </c>
      <c r="C100" s="10">
        <f t="shared" si="77"/>
        <v>1430601</v>
      </c>
      <c r="D100" s="10">
        <f t="shared" si="77"/>
        <v>1281991</v>
      </c>
      <c r="E100" s="10">
        <f t="shared" si="77"/>
        <v>1177967</v>
      </c>
      <c r="F100" s="10">
        <f t="shared" si="78"/>
        <v>1002428</v>
      </c>
      <c r="G100" s="10">
        <f t="shared" ref="G100:H100" si="95">SUM(G106,G112,G118,G129,G135,G141,G147,G153,G159,G165)</f>
        <v>806739</v>
      </c>
      <c r="H100" s="10">
        <f t="shared" si="95"/>
        <v>857884</v>
      </c>
      <c r="I100" s="10">
        <f t="shared" ref="I100:N100" si="96">SUM(I106,I112,I118,I129,I135,I141,I147,I153,I159,I165)</f>
        <v>899794</v>
      </c>
      <c r="J100" s="10">
        <f t="shared" si="96"/>
        <v>873183</v>
      </c>
      <c r="K100" s="10">
        <f t="shared" si="96"/>
        <v>937498</v>
      </c>
      <c r="L100" s="10">
        <f t="shared" si="96"/>
        <v>1304253</v>
      </c>
      <c r="M100" s="10">
        <f t="shared" si="96"/>
        <v>1540796</v>
      </c>
      <c r="N100" s="10">
        <f t="shared" si="96"/>
        <v>1985229</v>
      </c>
      <c r="O100" s="34">
        <f t="shared" si="87"/>
        <v>14098363</v>
      </c>
      <c r="P100" s="10">
        <f t="shared" ref="P100:R100" si="97">SUM(P106,P112,P118,P129,P135,P141,P147,P153,P159,P165)</f>
        <v>0</v>
      </c>
      <c r="Q100" s="10">
        <f t="shared" si="97"/>
        <v>0</v>
      </c>
      <c r="R100" s="10">
        <f t="shared" si="97"/>
        <v>0</v>
      </c>
      <c r="S100" s="34">
        <f t="shared" si="89"/>
        <v>10207804</v>
      </c>
    </row>
    <row r="101" spans="1:19" ht="13.7" customHeight="1" x14ac:dyDescent="0.15">
      <c r="A101" s="45" t="s">
        <v>22</v>
      </c>
      <c r="B101" s="16" t="s">
        <v>4</v>
      </c>
      <c r="C101" s="5">
        <v>172082</v>
      </c>
      <c r="D101" s="5">
        <v>177123</v>
      </c>
      <c r="E101" s="5">
        <v>215219</v>
      </c>
      <c r="F101" s="5">
        <v>190214</v>
      </c>
      <c r="G101" s="5">
        <v>213172</v>
      </c>
      <c r="H101" s="5">
        <v>216040</v>
      </c>
      <c r="I101" s="5">
        <v>195607</v>
      </c>
      <c r="J101" s="5">
        <v>244772</v>
      </c>
      <c r="K101" s="5">
        <v>203730</v>
      </c>
      <c r="L101" s="5">
        <v>229857</v>
      </c>
      <c r="M101" s="33">
        <v>228925</v>
      </c>
      <c r="N101" s="5">
        <v>205113</v>
      </c>
      <c r="O101" s="5">
        <f t="shared" si="87"/>
        <v>2491854</v>
      </c>
      <c r="P101" s="5"/>
      <c r="Q101" s="5"/>
      <c r="R101" s="5"/>
      <c r="S101" s="5">
        <f t="shared" si="89"/>
        <v>1927430</v>
      </c>
    </row>
    <row r="102" spans="1:19" ht="13.7" customHeight="1" x14ac:dyDescent="0.15">
      <c r="A102" s="46"/>
      <c r="B102" s="15" t="s">
        <v>2</v>
      </c>
      <c r="C102" s="4">
        <v>3111</v>
      </c>
      <c r="D102" s="4">
        <v>3577</v>
      </c>
      <c r="E102" s="4">
        <v>4358</v>
      </c>
      <c r="F102" s="4">
        <v>4318</v>
      </c>
      <c r="G102" s="4">
        <v>3628</v>
      </c>
      <c r="H102" s="4">
        <v>4973</v>
      </c>
      <c r="I102" s="4">
        <v>7104</v>
      </c>
      <c r="J102" s="4">
        <v>10385</v>
      </c>
      <c r="K102" s="4">
        <v>10247</v>
      </c>
      <c r="L102" s="4">
        <v>12827</v>
      </c>
      <c r="M102" s="32">
        <v>17146</v>
      </c>
      <c r="N102" s="4">
        <v>17806</v>
      </c>
      <c r="O102" s="7">
        <f t="shared" si="87"/>
        <v>99480</v>
      </c>
      <c r="P102" s="4"/>
      <c r="Q102" s="4"/>
      <c r="R102" s="4"/>
      <c r="S102" s="7">
        <f t="shared" si="89"/>
        <v>88434</v>
      </c>
    </row>
    <row r="103" spans="1:19" ht="13.7" customHeight="1" x14ac:dyDescent="0.15">
      <c r="A103" s="46"/>
      <c r="B103" s="17" t="s">
        <v>3</v>
      </c>
      <c r="C103" s="6">
        <f>SUM(C101:C102)</f>
        <v>175193</v>
      </c>
      <c r="D103" s="6">
        <f>SUM(D101:D102)</f>
        <v>180700</v>
      </c>
      <c r="E103" s="6">
        <f>SUM(E101:E102)</f>
        <v>219577</v>
      </c>
      <c r="F103" s="28">
        <f>SUM(F101:F102)</f>
        <v>194532</v>
      </c>
      <c r="G103" s="28">
        <f t="shared" ref="G103:M103" si="98">SUM(G101,G102)</f>
        <v>216800</v>
      </c>
      <c r="H103" s="28">
        <f t="shared" si="98"/>
        <v>221013</v>
      </c>
      <c r="I103" s="28">
        <f t="shared" si="98"/>
        <v>202711</v>
      </c>
      <c r="J103" s="28">
        <f t="shared" si="98"/>
        <v>255157</v>
      </c>
      <c r="K103" s="28">
        <f t="shared" si="98"/>
        <v>213977</v>
      </c>
      <c r="L103" s="28">
        <f t="shared" si="98"/>
        <v>242684</v>
      </c>
      <c r="M103" s="28">
        <f t="shared" si="98"/>
        <v>246071</v>
      </c>
      <c r="N103" s="6">
        <f>SUM(N101:N102)</f>
        <v>222919</v>
      </c>
      <c r="O103" s="34">
        <f t="shared" si="87"/>
        <v>2591334</v>
      </c>
      <c r="P103" s="6">
        <f>SUM(P101:P102)</f>
        <v>0</v>
      </c>
      <c r="Q103" s="6">
        <f>SUM(Q101:Q102)</f>
        <v>0</v>
      </c>
      <c r="R103" s="6">
        <f>SUM(R101:R102)</f>
        <v>0</v>
      </c>
      <c r="S103" s="34">
        <f t="shared" si="89"/>
        <v>2015864</v>
      </c>
    </row>
    <row r="104" spans="1:19" ht="13.7" customHeight="1" x14ac:dyDescent="0.15">
      <c r="A104" s="46"/>
      <c r="B104" s="16" t="s">
        <v>5</v>
      </c>
      <c r="C104" s="5">
        <v>919853</v>
      </c>
      <c r="D104" s="5">
        <v>781039</v>
      </c>
      <c r="E104" s="5">
        <v>649402</v>
      </c>
      <c r="F104" s="5">
        <v>569166</v>
      </c>
      <c r="G104" s="5">
        <v>383905</v>
      </c>
      <c r="H104" s="5">
        <v>412317</v>
      </c>
      <c r="I104" s="5">
        <v>420567</v>
      </c>
      <c r="J104" s="5">
        <v>416541</v>
      </c>
      <c r="K104" s="5">
        <v>434676</v>
      </c>
      <c r="L104" s="5">
        <v>737024</v>
      </c>
      <c r="M104" s="33">
        <v>947220</v>
      </c>
      <c r="N104" s="5">
        <v>1292897</v>
      </c>
      <c r="O104" s="5">
        <f t="shared" si="87"/>
        <v>7964607</v>
      </c>
      <c r="P104" s="5"/>
      <c r="Q104" s="5"/>
      <c r="R104" s="5"/>
      <c r="S104" s="5">
        <f t="shared" si="89"/>
        <v>5614313</v>
      </c>
    </row>
    <row r="105" spans="1:19" ht="13.7" customHeight="1" x14ac:dyDescent="0.15">
      <c r="A105" s="46"/>
      <c r="B105" s="15" t="s">
        <v>2</v>
      </c>
      <c r="C105" s="4">
        <v>1073</v>
      </c>
      <c r="D105" s="4">
        <v>3199</v>
      </c>
      <c r="E105" s="4">
        <v>966</v>
      </c>
      <c r="F105" s="4">
        <v>2419</v>
      </c>
      <c r="G105" s="4">
        <v>798</v>
      </c>
      <c r="H105" s="4">
        <v>1063</v>
      </c>
      <c r="I105" s="4">
        <v>186</v>
      </c>
      <c r="J105" s="4">
        <v>883</v>
      </c>
      <c r="K105" s="4">
        <v>5107</v>
      </c>
      <c r="L105" s="4">
        <v>2472</v>
      </c>
      <c r="M105" s="32">
        <v>3382</v>
      </c>
      <c r="N105" s="4">
        <v>3318</v>
      </c>
      <c r="O105" s="7">
        <f t="shared" si="87"/>
        <v>24866</v>
      </c>
      <c r="P105" s="4"/>
      <c r="Q105" s="4"/>
      <c r="R105" s="4"/>
      <c r="S105" s="7">
        <f t="shared" si="89"/>
        <v>19628</v>
      </c>
    </row>
    <row r="106" spans="1:19" ht="13.7" customHeight="1" x14ac:dyDescent="0.15">
      <c r="A106" s="51"/>
      <c r="B106" s="17" t="s">
        <v>3</v>
      </c>
      <c r="C106" s="6">
        <f>SUM(C104:C105)</f>
        <v>920926</v>
      </c>
      <c r="D106" s="6">
        <f>SUM(D104:D105)</f>
        <v>784238</v>
      </c>
      <c r="E106" s="6">
        <f>SUM(E104:E105)</f>
        <v>650368</v>
      </c>
      <c r="F106" s="27">
        <f>SUM(F104:F105)</f>
        <v>571585</v>
      </c>
      <c r="G106" s="27">
        <f t="shared" ref="G106:M106" si="99">SUM(G104,G105)</f>
        <v>384703</v>
      </c>
      <c r="H106" s="27">
        <f t="shared" si="99"/>
        <v>413380</v>
      </c>
      <c r="I106" s="27">
        <f t="shared" si="99"/>
        <v>420753</v>
      </c>
      <c r="J106" s="27">
        <f t="shared" si="99"/>
        <v>417424</v>
      </c>
      <c r="K106" s="27">
        <f t="shared" si="99"/>
        <v>439783</v>
      </c>
      <c r="L106" s="27">
        <f t="shared" si="99"/>
        <v>739496</v>
      </c>
      <c r="M106" s="27">
        <f t="shared" si="99"/>
        <v>950602</v>
      </c>
      <c r="N106" s="6">
        <f>SUM(N104:N105)</f>
        <v>1296215</v>
      </c>
      <c r="O106" s="34">
        <f t="shared" si="87"/>
        <v>7989473</v>
      </c>
      <c r="P106" s="6">
        <f>SUM(P104:P105)</f>
        <v>0</v>
      </c>
      <c r="Q106" s="6">
        <f>SUM(Q104:Q105)</f>
        <v>0</v>
      </c>
      <c r="R106" s="6">
        <f>SUM(R104:R105)</f>
        <v>0</v>
      </c>
      <c r="S106" s="34">
        <f t="shared" si="89"/>
        <v>5633941</v>
      </c>
    </row>
    <row r="107" spans="1:19" ht="13.7" customHeight="1" x14ac:dyDescent="0.15">
      <c r="A107" s="45" t="s">
        <v>23</v>
      </c>
      <c r="B107" s="16" t="s">
        <v>4</v>
      </c>
      <c r="C107" s="5">
        <v>35444</v>
      </c>
      <c r="D107" s="5">
        <v>35048</v>
      </c>
      <c r="E107" s="5">
        <v>43199</v>
      </c>
      <c r="F107" s="33">
        <v>40172</v>
      </c>
      <c r="G107" s="33">
        <v>47203</v>
      </c>
      <c r="H107" s="33">
        <v>41342</v>
      </c>
      <c r="I107" s="33">
        <v>39301</v>
      </c>
      <c r="J107" s="33">
        <v>52716</v>
      </c>
      <c r="K107" s="33">
        <v>42726</v>
      </c>
      <c r="L107" s="33">
        <v>53796</v>
      </c>
      <c r="M107" s="33">
        <v>53263</v>
      </c>
      <c r="N107" s="5">
        <v>43695</v>
      </c>
      <c r="O107" s="5">
        <f t="shared" si="87"/>
        <v>527905</v>
      </c>
      <c r="P107" s="5"/>
      <c r="Q107" s="5"/>
      <c r="R107" s="5"/>
      <c r="S107" s="5">
        <f t="shared" si="89"/>
        <v>414214</v>
      </c>
    </row>
    <row r="108" spans="1:19" ht="13.7" customHeight="1" x14ac:dyDescent="0.15">
      <c r="A108" s="46"/>
      <c r="B108" s="15" t="s">
        <v>2</v>
      </c>
      <c r="C108" s="7">
        <v>0</v>
      </c>
      <c r="D108" s="7">
        <v>0</v>
      </c>
      <c r="E108" s="7">
        <v>96</v>
      </c>
      <c r="F108" s="29">
        <v>2952</v>
      </c>
      <c r="G108" s="29">
        <v>0</v>
      </c>
      <c r="H108" s="29">
        <v>0</v>
      </c>
      <c r="I108" s="29">
        <v>1642</v>
      </c>
      <c r="J108" s="29">
        <v>2590</v>
      </c>
      <c r="K108" s="29">
        <v>0</v>
      </c>
      <c r="L108" s="29">
        <v>1048</v>
      </c>
      <c r="M108" s="29">
        <v>4506</v>
      </c>
      <c r="N108" s="7">
        <v>7018</v>
      </c>
      <c r="O108" s="7">
        <f t="shared" si="87"/>
        <v>19852</v>
      </c>
      <c r="P108" s="7"/>
      <c r="Q108" s="7"/>
      <c r="R108" s="7"/>
      <c r="S108" s="7">
        <f t="shared" si="89"/>
        <v>19756</v>
      </c>
    </row>
    <row r="109" spans="1:19" ht="13.7" customHeight="1" x14ac:dyDescent="0.15">
      <c r="A109" s="46"/>
      <c r="B109" s="17" t="s">
        <v>3</v>
      </c>
      <c r="C109" s="6">
        <f>SUM(C107:C108)</f>
        <v>35444</v>
      </c>
      <c r="D109" s="6">
        <f>SUM(D107:D108)</f>
        <v>35048</v>
      </c>
      <c r="E109" s="6">
        <f>SUM(E107:E108)</f>
        <v>43295</v>
      </c>
      <c r="F109" s="28">
        <f>SUM(F107:F108)</f>
        <v>43124</v>
      </c>
      <c r="G109" s="28">
        <f t="shared" ref="G109:M109" si="100">SUM(G107,G108)</f>
        <v>47203</v>
      </c>
      <c r="H109" s="28">
        <f t="shared" si="100"/>
        <v>41342</v>
      </c>
      <c r="I109" s="28">
        <f t="shared" si="100"/>
        <v>40943</v>
      </c>
      <c r="J109" s="28">
        <f t="shared" si="100"/>
        <v>55306</v>
      </c>
      <c r="K109" s="28">
        <f t="shared" si="100"/>
        <v>42726</v>
      </c>
      <c r="L109" s="28">
        <f t="shared" si="100"/>
        <v>54844</v>
      </c>
      <c r="M109" s="28">
        <f t="shared" si="100"/>
        <v>57769</v>
      </c>
      <c r="N109" s="6">
        <f t="shared" ref="N109" si="101">SUM(N107:N108)</f>
        <v>50713</v>
      </c>
      <c r="O109" s="34">
        <f t="shared" si="87"/>
        <v>547757</v>
      </c>
      <c r="P109" s="6">
        <f>SUM(P107:P108)</f>
        <v>0</v>
      </c>
      <c r="Q109" s="6">
        <f>SUM(Q107:Q108)</f>
        <v>0</v>
      </c>
      <c r="R109" s="6">
        <f>SUM(R107:R108)</f>
        <v>0</v>
      </c>
      <c r="S109" s="34">
        <f t="shared" si="89"/>
        <v>433970</v>
      </c>
    </row>
    <row r="110" spans="1:19" ht="13.7" customHeight="1" x14ac:dyDescent="0.15">
      <c r="A110" s="46"/>
      <c r="B110" s="16" t="s">
        <v>5</v>
      </c>
      <c r="C110" s="5">
        <v>54710</v>
      </c>
      <c r="D110" s="5">
        <v>56651</v>
      </c>
      <c r="E110" s="5">
        <v>60996</v>
      </c>
      <c r="F110" s="33">
        <v>59644</v>
      </c>
      <c r="G110" s="33">
        <v>57008</v>
      </c>
      <c r="H110" s="33">
        <v>68336</v>
      </c>
      <c r="I110" s="33">
        <v>71451</v>
      </c>
      <c r="J110" s="33">
        <v>60715</v>
      </c>
      <c r="K110" s="33">
        <v>62109</v>
      </c>
      <c r="L110" s="33">
        <v>66929</v>
      </c>
      <c r="M110" s="33">
        <v>65789</v>
      </c>
      <c r="N110" s="5">
        <v>62800</v>
      </c>
      <c r="O110" s="5">
        <f t="shared" si="87"/>
        <v>747138</v>
      </c>
      <c r="P110" s="5"/>
      <c r="Q110" s="5"/>
      <c r="R110" s="5"/>
      <c r="S110" s="5">
        <f t="shared" si="89"/>
        <v>574781</v>
      </c>
    </row>
    <row r="111" spans="1:19" ht="13.7" customHeight="1" x14ac:dyDescent="0.15">
      <c r="A111" s="46"/>
      <c r="B111" s="15" t="s">
        <v>2</v>
      </c>
      <c r="C111" s="7">
        <v>0</v>
      </c>
      <c r="D111" s="7">
        <v>0</v>
      </c>
      <c r="E111" s="7">
        <v>0</v>
      </c>
      <c r="F111" s="29">
        <v>0</v>
      </c>
      <c r="G111" s="29">
        <v>0</v>
      </c>
      <c r="H111" s="29">
        <v>0</v>
      </c>
      <c r="I111" s="29">
        <v>0</v>
      </c>
      <c r="J111" s="29">
        <v>0</v>
      </c>
      <c r="K111" s="29">
        <v>0</v>
      </c>
      <c r="L111" s="29">
        <v>0</v>
      </c>
      <c r="M111" s="29">
        <v>0</v>
      </c>
      <c r="N111" s="7">
        <v>0</v>
      </c>
      <c r="O111" s="7">
        <f t="shared" si="87"/>
        <v>0</v>
      </c>
      <c r="P111" s="7"/>
      <c r="Q111" s="7"/>
      <c r="R111" s="7"/>
      <c r="S111" s="7">
        <f t="shared" si="89"/>
        <v>0</v>
      </c>
    </row>
    <row r="112" spans="1:19" ht="13.7" customHeight="1" x14ac:dyDescent="0.15">
      <c r="A112" s="51"/>
      <c r="B112" s="17" t="s">
        <v>3</v>
      </c>
      <c r="C112" s="6">
        <f>SUM(C110:C111)</f>
        <v>54710</v>
      </c>
      <c r="D112" s="6">
        <f>SUM(D110:D111)</f>
        <v>56651</v>
      </c>
      <c r="E112" s="6">
        <f>SUM(E110:E111)</f>
        <v>60996</v>
      </c>
      <c r="F112" s="27">
        <f>SUM(F110:F111)</f>
        <v>59644</v>
      </c>
      <c r="G112" s="27">
        <f t="shared" ref="G112:M112" si="102">SUM(G110,G111)</f>
        <v>57008</v>
      </c>
      <c r="H112" s="27">
        <f t="shared" si="102"/>
        <v>68336</v>
      </c>
      <c r="I112" s="27">
        <f t="shared" si="102"/>
        <v>71451</v>
      </c>
      <c r="J112" s="27">
        <f t="shared" si="102"/>
        <v>60715</v>
      </c>
      <c r="K112" s="27">
        <f t="shared" si="102"/>
        <v>62109</v>
      </c>
      <c r="L112" s="27">
        <f t="shared" si="102"/>
        <v>66929</v>
      </c>
      <c r="M112" s="27">
        <f t="shared" si="102"/>
        <v>65789</v>
      </c>
      <c r="N112" s="6">
        <f t="shared" ref="N112" si="103">SUM(N110:N111)</f>
        <v>62800</v>
      </c>
      <c r="O112" s="34">
        <f t="shared" si="87"/>
        <v>747138</v>
      </c>
      <c r="P112" s="6">
        <f>SUM(P110:P111)</f>
        <v>0</v>
      </c>
      <c r="Q112" s="6">
        <f>SUM(Q110:Q111)</f>
        <v>0</v>
      </c>
      <c r="R112" s="6">
        <f>SUM(R110:R111)</f>
        <v>0</v>
      </c>
      <c r="S112" s="34">
        <f t="shared" si="89"/>
        <v>574781</v>
      </c>
    </row>
    <row r="113" spans="1:19" ht="13.7" customHeight="1" x14ac:dyDescent="0.15">
      <c r="A113" s="59" t="s">
        <v>24</v>
      </c>
      <c r="B113" s="16" t="s">
        <v>4</v>
      </c>
      <c r="C113" s="5">
        <v>58377</v>
      </c>
      <c r="D113" s="5">
        <v>56056</v>
      </c>
      <c r="E113" s="5">
        <v>71518</v>
      </c>
      <c r="F113" s="33">
        <v>65896</v>
      </c>
      <c r="G113" s="33">
        <v>76790</v>
      </c>
      <c r="H113" s="33">
        <v>67200</v>
      </c>
      <c r="I113" s="33">
        <v>71667</v>
      </c>
      <c r="J113" s="33">
        <v>81452</v>
      </c>
      <c r="K113" s="33">
        <v>70745</v>
      </c>
      <c r="L113" s="33">
        <v>75579</v>
      </c>
      <c r="M113" s="33">
        <v>77549</v>
      </c>
      <c r="N113" s="33">
        <v>75807</v>
      </c>
      <c r="O113" s="5">
        <f t="shared" si="87"/>
        <v>848636</v>
      </c>
      <c r="P113" s="5"/>
      <c r="Q113" s="5"/>
      <c r="R113" s="5"/>
      <c r="S113" s="5">
        <f t="shared" si="89"/>
        <v>662685</v>
      </c>
    </row>
    <row r="114" spans="1:19" ht="13.7" customHeight="1" x14ac:dyDescent="0.15">
      <c r="A114" s="60"/>
      <c r="B114" s="15" t="s">
        <v>2</v>
      </c>
      <c r="C114" s="7">
        <v>0</v>
      </c>
      <c r="D114" s="7">
        <v>0</v>
      </c>
      <c r="E114" s="7">
        <v>0</v>
      </c>
      <c r="F114" s="29">
        <v>0</v>
      </c>
      <c r="G114" s="29">
        <v>0</v>
      </c>
      <c r="H114" s="29">
        <v>0</v>
      </c>
      <c r="I114" s="29">
        <v>0</v>
      </c>
      <c r="J114" s="29">
        <v>0</v>
      </c>
      <c r="K114" s="29">
        <v>0</v>
      </c>
      <c r="L114" s="29">
        <v>0</v>
      </c>
      <c r="M114" s="29">
        <v>0</v>
      </c>
      <c r="N114" s="29">
        <v>0</v>
      </c>
      <c r="O114" s="7">
        <f t="shared" si="87"/>
        <v>0</v>
      </c>
      <c r="P114" s="7"/>
      <c r="Q114" s="7"/>
      <c r="R114" s="7"/>
      <c r="S114" s="7">
        <f t="shared" si="89"/>
        <v>0</v>
      </c>
    </row>
    <row r="115" spans="1:19" ht="13.7" customHeight="1" x14ac:dyDescent="0.15">
      <c r="A115" s="60"/>
      <c r="B115" s="17" t="s">
        <v>3</v>
      </c>
      <c r="C115" s="6">
        <f>SUM(C113:C114)</f>
        <v>58377</v>
      </c>
      <c r="D115" s="6">
        <f>SUM(D113:D114)</f>
        <v>56056</v>
      </c>
      <c r="E115" s="6">
        <f>SUM(E113:E114)</f>
        <v>71518</v>
      </c>
      <c r="F115" s="28">
        <f>SUM(F113:F114)</f>
        <v>65896</v>
      </c>
      <c r="G115" s="28">
        <f t="shared" ref="G115:M115" si="104">SUM(G113,G114)</f>
        <v>76790</v>
      </c>
      <c r="H115" s="28">
        <f t="shared" si="104"/>
        <v>67200</v>
      </c>
      <c r="I115" s="28">
        <f t="shared" si="104"/>
        <v>71667</v>
      </c>
      <c r="J115" s="28">
        <f t="shared" si="104"/>
        <v>81452</v>
      </c>
      <c r="K115" s="28">
        <f t="shared" si="104"/>
        <v>70745</v>
      </c>
      <c r="L115" s="28">
        <f t="shared" si="104"/>
        <v>75579</v>
      </c>
      <c r="M115" s="28">
        <f t="shared" si="104"/>
        <v>77549</v>
      </c>
      <c r="N115" s="28">
        <f t="shared" ref="N115" si="105">SUM(N113:N114)</f>
        <v>75807</v>
      </c>
      <c r="O115" s="34">
        <f t="shared" si="87"/>
        <v>848636</v>
      </c>
      <c r="P115" s="6">
        <f>SUM(P113:P114)</f>
        <v>0</v>
      </c>
      <c r="Q115" s="6">
        <f>SUM(Q113:Q114)</f>
        <v>0</v>
      </c>
      <c r="R115" s="6">
        <f>SUM(R113:R114)</f>
        <v>0</v>
      </c>
      <c r="S115" s="34">
        <f t="shared" si="89"/>
        <v>662685</v>
      </c>
    </row>
    <row r="116" spans="1:19" ht="13.7" customHeight="1" x14ac:dyDescent="0.15">
      <c r="A116" s="60"/>
      <c r="B116" s="16" t="s">
        <v>5</v>
      </c>
      <c r="C116" s="5">
        <v>140073</v>
      </c>
      <c r="D116" s="5">
        <v>163741</v>
      </c>
      <c r="E116" s="5">
        <v>167212</v>
      </c>
      <c r="F116" s="33">
        <v>139925</v>
      </c>
      <c r="G116" s="33">
        <v>151098</v>
      </c>
      <c r="H116" s="33">
        <v>132600</v>
      </c>
      <c r="I116" s="33">
        <v>165358</v>
      </c>
      <c r="J116" s="33">
        <v>137266</v>
      </c>
      <c r="K116" s="33">
        <v>145765</v>
      </c>
      <c r="L116" s="33">
        <v>135457</v>
      </c>
      <c r="M116" s="33">
        <v>135267</v>
      </c>
      <c r="N116" s="33">
        <v>144416</v>
      </c>
      <c r="O116" s="5">
        <f t="shared" si="87"/>
        <v>1758178</v>
      </c>
      <c r="P116" s="5"/>
      <c r="Q116" s="5"/>
      <c r="R116" s="5"/>
      <c r="S116" s="5">
        <f t="shared" si="89"/>
        <v>1287152</v>
      </c>
    </row>
    <row r="117" spans="1:19" ht="13.7" customHeight="1" x14ac:dyDescent="0.15">
      <c r="A117" s="60"/>
      <c r="B117" s="15" t="s">
        <v>2</v>
      </c>
      <c r="C117" s="7">
        <v>0</v>
      </c>
      <c r="D117" s="7">
        <v>0</v>
      </c>
      <c r="E117" s="7">
        <v>0</v>
      </c>
      <c r="F117" s="29">
        <v>0</v>
      </c>
      <c r="G117" s="29">
        <v>0</v>
      </c>
      <c r="H117" s="29">
        <v>0</v>
      </c>
      <c r="I117" s="29">
        <v>0</v>
      </c>
      <c r="J117" s="29">
        <v>0</v>
      </c>
      <c r="K117" s="29">
        <v>0</v>
      </c>
      <c r="L117" s="29">
        <v>0</v>
      </c>
      <c r="M117" s="29">
        <v>0</v>
      </c>
      <c r="N117" s="29">
        <v>0</v>
      </c>
      <c r="O117" s="7">
        <f t="shared" si="87"/>
        <v>0</v>
      </c>
      <c r="P117" s="7"/>
      <c r="Q117" s="7"/>
      <c r="R117" s="7"/>
      <c r="S117" s="7">
        <f t="shared" si="89"/>
        <v>0</v>
      </c>
    </row>
    <row r="118" spans="1:19" ht="13.7" customHeight="1" thickBot="1" x14ac:dyDescent="0.2">
      <c r="A118" s="61"/>
      <c r="B118" s="13" t="s">
        <v>3</v>
      </c>
      <c r="C118" s="8">
        <f>SUM(C116:C117)</f>
        <v>140073</v>
      </c>
      <c r="D118" s="8">
        <f>SUM(D116:D117)</f>
        <v>163741</v>
      </c>
      <c r="E118" s="8">
        <f>SUM(E116:E117)</f>
        <v>167212</v>
      </c>
      <c r="F118" s="31">
        <f>SUM(F116:F117)</f>
        <v>139925</v>
      </c>
      <c r="G118" s="31">
        <f t="shared" ref="G118:M118" si="106">SUM(G116,G117)</f>
        <v>151098</v>
      </c>
      <c r="H118" s="31">
        <f t="shared" si="106"/>
        <v>132600</v>
      </c>
      <c r="I118" s="31">
        <f t="shared" si="106"/>
        <v>165358</v>
      </c>
      <c r="J118" s="31">
        <f t="shared" si="106"/>
        <v>137266</v>
      </c>
      <c r="K118" s="31">
        <f t="shared" si="106"/>
        <v>145765</v>
      </c>
      <c r="L118" s="31">
        <f t="shared" si="106"/>
        <v>135457</v>
      </c>
      <c r="M118" s="31">
        <f t="shared" si="106"/>
        <v>135267</v>
      </c>
      <c r="N118" s="31">
        <f t="shared" ref="N118" si="107">SUM(N116:N117)</f>
        <v>144416</v>
      </c>
      <c r="O118" s="8">
        <f t="shared" si="87"/>
        <v>1758178</v>
      </c>
      <c r="P118" s="8">
        <f>SUM(P116:P117)</f>
        <v>0</v>
      </c>
      <c r="Q118" s="8">
        <f>SUM(Q116:Q117)</f>
        <v>0</v>
      </c>
      <c r="R118" s="8">
        <f>SUM(R116:R117)</f>
        <v>0</v>
      </c>
      <c r="S118" s="8">
        <f t="shared" si="89"/>
        <v>1287152</v>
      </c>
    </row>
    <row r="119" spans="1:19" ht="13.7" customHeight="1" x14ac:dyDescent="0.15">
      <c r="A119" s="55" t="str">
        <f>A60</f>
        <v>令和5年管内空港の利用概況集計表（速報値）</v>
      </c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</row>
    <row r="120" spans="1:19" ht="13.7" customHeight="1" x14ac:dyDescent="0.15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</row>
    <row r="121" spans="1:19" ht="13.7" customHeight="1" thickBot="1" x14ac:dyDescent="0.2">
      <c r="A121" s="44" t="s">
        <v>6</v>
      </c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</row>
    <row r="122" spans="1:19" ht="13.7" customHeight="1" x14ac:dyDescent="0.15">
      <c r="A122" s="48" t="s">
        <v>0</v>
      </c>
      <c r="B122" s="48" t="s">
        <v>1</v>
      </c>
      <c r="C122" s="48" t="s">
        <v>93</v>
      </c>
      <c r="D122" s="48" t="s">
        <v>94</v>
      </c>
      <c r="E122" s="48" t="s">
        <v>95</v>
      </c>
      <c r="F122" s="48" t="s">
        <v>79</v>
      </c>
      <c r="G122" s="48" t="s">
        <v>80</v>
      </c>
      <c r="H122" s="48" t="s">
        <v>81</v>
      </c>
      <c r="I122" s="48" t="s">
        <v>82</v>
      </c>
      <c r="J122" s="48" t="s">
        <v>83</v>
      </c>
      <c r="K122" s="48" t="s">
        <v>84</v>
      </c>
      <c r="L122" s="48" t="s">
        <v>85</v>
      </c>
      <c r="M122" s="48" t="s">
        <v>86</v>
      </c>
      <c r="N122" s="48" t="s">
        <v>87</v>
      </c>
      <c r="O122" s="48" t="s">
        <v>88</v>
      </c>
      <c r="P122" s="48" t="s">
        <v>89</v>
      </c>
      <c r="Q122" s="48" t="s">
        <v>77</v>
      </c>
      <c r="R122" s="48" t="s">
        <v>78</v>
      </c>
      <c r="S122" s="48" t="s">
        <v>90</v>
      </c>
    </row>
    <row r="123" spans="1:19" ht="13.7" customHeight="1" thickBot="1" x14ac:dyDescent="0.2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</row>
    <row r="124" spans="1:19" ht="13.7" customHeight="1" x14ac:dyDescent="0.15">
      <c r="A124" s="50" t="s">
        <v>25</v>
      </c>
      <c r="B124" s="16" t="s">
        <v>4</v>
      </c>
      <c r="C124" s="5">
        <v>34920</v>
      </c>
      <c r="D124" s="5">
        <v>34219</v>
      </c>
      <c r="E124" s="5">
        <v>38932</v>
      </c>
      <c r="F124" s="33">
        <v>38793</v>
      </c>
      <c r="G124" s="33">
        <v>37562</v>
      </c>
      <c r="H124" s="33">
        <v>33474</v>
      </c>
      <c r="I124" s="33">
        <v>33365</v>
      </c>
      <c r="J124" s="33">
        <v>44978</v>
      </c>
      <c r="K124" s="33">
        <v>36400</v>
      </c>
      <c r="L124" s="36">
        <v>42029</v>
      </c>
      <c r="M124" s="33">
        <v>44287</v>
      </c>
      <c r="N124" s="5">
        <v>41328</v>
      </c>
      <c r="O124" s="5">
        <f t="shared" ref="O124:O155" si="108">SUM(C124:N124)</f>
        <v>460287</v>
      </c>
      <c r="P124" s="5"/>
      <c r="Q124" s="5"/>
      <c r="R124" s="5"/>
      <c r="S124" s="5">
        <f t="shared" ref="S124:S155" si="109">SUM(F124:N124,P124:R124)</f>
        <v>352216</v>
      </c>
    </row>
    <row r="125" spans="1:19" ht="13.7" customHeight="1" x14ac:dyDescent="0.15">
      <c r="A125" s="46"/>
      <c r="B125" s="15" t="s">
        <v>2</v>
      </c>
      <c r="C125" s="9">
        <v>0</v>
      </c>
      <c r="D125" s="9">
        <v>0</v>
      </c>
      <c r="E125" s="9">
        <v>0</v>
      </c>
      <c r="F125" s="35"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5">
        <v>0</v>
      </c>
      <c r="N125" s="9">
        <v>0</v>
      </c>
      <c r="O125" s="7">
        <f t="shared" si="108"/>
        <v>0</v>
      </c>
      <c r="P125" s="9"/>
      <c r="Q125" s="9"/>
      <c r="R125" s="9"/>
      <c r="S125" s="7">
        <f t="shared" si="109"/>
        <v>0</v>
      </c>
    </row>
    <row r="126" spans="1:19" ht="13.7" customHeight="1" x14ac:dyDescent="0.15">
      <c r="A126" s="46"/>
      <c r="B126" s="17" t="s">
        <v>3</v>
      </c>
      <c r="C126" s="10">
        <f>SUM(C124:C125)</f>
        <v>34920</v>
      </c>
      <c r="D126" s="10">
        <f>SUM(D124:D125)</f>
        <v>34219</v>
      </c>
      <c r="E126" s="10">
        <f>SUM(E124:E125)</f>
        <v>38932</v>
      </c>
      <c r="F126" s="24">
        <f>SUM(F124:F125)</f>
        <v>38793</v>
      </c>
      <c r="G126" s="24">
        <f t="shared" ref="G126:M126" si="110">SUM(G124,G125)</f>
        <v>37562</v>
      </c>
      <c r="H126" s="24">
        <f t="shared" si="110"/>
        <v>33474</v>
      </c>
      <c r="I126" s="24">
        <f t="shared" si="110"/>
        <v>33365</v>
      </c>
      <c r="J126" s="24">
        <f t="shared" si="110"/>
        <v>44978</v>
      </c>
      <c r="K126" s="24">
        <f t="shared" si="110"/>
        <v>36400</v>
      </c>
      <c r="L126" s="24">
        <f t="shared" si="110"/>
        <v>42029</v>
      </c>
      <c r="M126" s="24">
        <f t="shared" si="110"/>
        <v>44287</v>
      </c>
      <c r="N126" s="10">
        <f>SUM(N124:N125)</f>
        <v>41328</v>
      </c>
      <c r="O126" s="34">
        <f t="shared" si="108"/>
        <v>460287</v>
      </c>
      <c r="P126" s="10">
        <f>SUM(P124:P125)</f>
        <v>0</v>
      </c>
      <c r="Q126" s="10">
        <f>SUM(Q124:Q125)</f>
        <v>0</v>
      </c>
      <c r="R126" s="10">
        <f>SUM(R124:R125)</f>
        <v>0</v>
      </c>
      <c r="S126" s="34">
        <f t="shared" si="109"/>
        <v>352216</v>
      </c>
    </row>
    <row r="127" spans="1:19" ht="13.7" customHeight="1" x14ac:dyDescent="0.15">
      <c r="A127" s="46"/>
      <c r="B127" s="16" t="s">
        <v>5</v>
      </c>
      <c r="C127" s="11">
        <v>25529</v>
      </c>
      <c r="D127" s="11">
        <v>25198</v>
      </c>
      <c r="E127" s="11">
        <v>31823</v>
      </c>
      <c r="F127" s="36">
        <v>32219</v>
      </c>
      <c r="G127" s="36">
        <v>27891</v>
      </c>
      <c r="H127" s="36">
        <v>32870</v>
      </c>
      <c r="I127" s="36">
        <v>29269</v>
      </c>
      <c r="J127" s="36">
        <v>30933</v>
      </c>
      <c r="K127" s="36">
        <v>27910</v>
      </c>
      <c r="L127" s="36">
        <v>28862</v>
      </c>
      <c r="M127" s="36">
        <v>36927</v>
      </c>
      <c r="N127" s="11">
        <v>44812</v>
      </c>
      <c r="O127" s="5">
        <f t="shared" si="108"/>
        <v>374243</v>
      </c>
      <c r="P127" s="11"/>
      <c r="Q127" s="11"/>
      <c r="R127" s="11"/>
      <c r="S127" s="5">
        <f t="shared" si="109"/>
        <v>291693</v>
      </c>
    </row>
    <row r="128" spans="1:19" ht="13.7" customHeight="1" x14ac:dyDescent="0.15">
      <c r="A128" s="46"/>
      <c r="B128" s="15" t="s">
        <v>2</v>
      </c>
      <c r="C128" s="9">
        <v>0</v>
      </c>
      <c r="D128" s="9">
        <v>0</v>
      </c>
      <c r="E128" s="9">
        <v>0</v>
      </c>
      <c r="F128" s="35">
        <v>0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9">
        <v>0</v>
      </c>
      <c r="O128" s="7">
        <f t="shared" si="108"/>
        <v>0</v>
      </c>
      <c r="P128" s="9"/>
      <c r="Q128" s="9"/>
      <c r="R128" s="9"/>
      <c r="S128" s="7">
        <f t="shared" si="109"/>
        <v>0</v>
      </c>
    </row>
    <row r="129" spans="1:19" ht="13.7" customHeight="1" x14ac:dyDescent="0.15">
      <c r="A129" s="51"/>
      <c r="B129" s="17" t="s">
        <v>3</v>
      </c>
      <c r="C129" s="10">
        <f>SUM(C127:C128)</f>
        <v>25529</v>
      </c>
      <c r="D129" s="10">
        <f>SUM(D127:D128)</f>
        <v>25198</v>
      </c>
      <c r="E129" s="10">
        <f>SUM(E127:E128)</f>
        <v>31823</v>
      </c>
      <c r="F129" s="26">
        <f>SUM(F127:F128)</f>
        <v>32219</v>
      </c>
      <c r="G129" s="26">
        <f t="shared" ref="G129:M135" si="111">SUM(G127,G128)</f>
        <v>27891</v>
      </c>
      <c r="H129" s="26">
        <f t="shared" si="111"/>
        <v>32870</v>
      </c>
      <c r="I129" s="26">
        <f t="shared" si="111"/>
        <v>29269</v>
      </c>
      <c r="J129" s="26">
        <f t="shared" si="111"/>
        <v>30933</v>
      </c>
      <c r="K129" s="26">
        <f t="shared" si="111"/>
        <v>27910</v>
      </c>
      <c r="L129" s="26">
        <f t="shared" si="111"/>
        <v>28862</v>
      </c>
      <c r="M129" s="26">
        <f t="shared" si="111"/>
        <v>36927</v>
      </c>
      <c r="N129" s="10">
        <f>SUM(N127:N128)</f>
        <v>44812</v>
      </c>
      <c r="O129" s="34">
        <f t="shared" si="108"/>
        <v>374243</v>
      </c>
      <c r="P129" s="10">
        <f>SUM(P127:P128)</f>
        <v>0</v>
      </c>
      <c r="Q129" s="10">
        <f>SUM(Q127:Q128)</f>
        <v>0</v>
      </c>
      <c r="R129" s="10">
        <f>SUM(R127:R128)</f>
        <v>0</v>
      </c>
      <c r="S129" s="34">
        <f t="shared" si="109"/>
        <v>291693</v>
      </c>
    </row>
    <row r="130" spans="1:19" ht="13.7" customHeight="1" x14ac:dyDescent="0.15">
      <c r="A130" s="45" t="s">
        <v>26</v>
      </c>
      <c r="B130" s="16" t="s">
        <v>4</v>
      </c>
      <c r="C130" s="11">
        <v>70606</v>
      </c>
      <c r="D130" s="11">
        <v>68859</v>
      </c>
      <c r="E130" s="11">
        <v>87328</v>
      </c>
      <c r="F130" s="36">
        <v>83592</v>
      </c>
      <c r="G130" s="36">
        <v>107721</v>
      </c>
      <c r="H130" s="36">
        <v>102273</v>
      </c>
      <c r="I130" s="36">
        <v>91864</v>
      </c>
      <c r="J130" s="36">
        <v>104527</v>
      </c>
      <c r="K130" s="36">
        <v>95323</v>
      </c>
      <c r="L130" s="36">
        <v>100688</v>
      </c>
      <c r="M130" s="36">
        <v>102858</v>
      </c>
      <c r="N130" s="11">
        <v>92689</v>
      </c>
      <c r="O130" s="5">
        <f t="shared" si="108"/>
        <v>1108328</v>
      </c>
      <c r="P130" s="11"/>
      <c r="Q130" s="11"/>
      <c r="R130" s="11"/>
      <c r="S130" s="5">
        <f t="shared" si="109"/>
        <v>881535</v>
      </c>
    </row>
    <row r="131" spans="1:19" ht="13.7" customHeight="1" x14ac:dyDescent="0.15">
      <c r="A131" s="46"/>
      <c r="B131" s="15" t="s">
        <v>2</v>
      </c>
      <c r="C131" s="9">
        <v>0</v>
      </c>
      <c r="D131" s="9">
        <v>0</v>
      </c>
      <c r="E131" s="9">
        <v>695</v>
      </c>
      <c r="F131" s="35">
        <v>4745</v>
      </c>
      <c r="G131" s="35">
        <v>5321</v>
      </c>
      <c r="H131" s="35">
        <v>9890</v>
      </c>
      <c r="I131" s="35">
        <v>10179</v>
      </c>
      <c r="J131" s="35">
        <v>12307</v>
      </c>
      <c r="K131" s="35">
        <v>11622</v>
      </c>
      <c r="L131" s="35">
        <v>11428</v>
      </c>
      <c r="M131" s="35">
        <v>13357</v>
      </c>
      <c r="N131" s="9">
        <v>15143</v>
      </c>
      <c r="O131" s="7">
        <f t="shared" si="108"/>
        <v>94687</v>
      </c>
      <c r="P131" s="9"/>
      <c r="Q131" s="9"/>
      <c r="R131" s="9"/>
      <c r="S131" s="7">
        <f t="shared" si="109"/>
        <v>93992</v>
      </c>
    </row>
    <row r="132" spans="1:19" ht="13.7" customHeight="1" x14ac:dyDescent="0.15">
      <c r="A132" s="46"/>
      <c r="B132" s="17" t="s">
        <v>3</v>
      </c>
      <c r="C132" s="10">
        <f>SUM(C130:C131)</f>
        <v>70606</v>
      </c>
      <c r="D132" s="10">
        <f>SUM(D130:D131)</f>
        <v>68859</v>
      </c>
      <c r="E132" s="10">
        <f>SUM(E130:E131)</f>
        <v>88023</v>
      </c>
      <c r="F132" s="24">
        <f>SUM(F130:F131)</f>
        <v>88337</v>
      </c>
      <c r="G132" s="24">
        <f t="shared" ref="G132:M132" si="112">SUM(G130,G131)</f>
        <v>113042</v>
      </c>
      <c r="H132" s="24">
        <f t="shared" si="112"/>
        <v>112163</v>
      </c>
      <c r="I132" s="24">
        <f t="shared" si="112"/>
        <v>102043</v>
      </c>
      <c r="J132" s="24">
        <f t="shared" si="112"/>
        <v>116834</v>
      </c>
      <c r="K132" s="24">
        <f t="shared" si="112"/>
        <v>106945</v>
      </c>
      <c r="L132" s="24">
        <f t="shared" si="112"/>
        <v>112116</v>
      </c>
      <c r="M132" s="24">
        <f t="shared" si="112"/>
        <v>116215</v>
      </c>
      <c r="N132" s="10">
        <f>SUM(N130:N131)</f>
        <v>107832</v>
      </c>
      <c r="O132" s="34">
        <f t="shared" si="108"/>
        <v>1203015</v>
      </c>
      <c r="P132" s="10">
        <f>SUM(P130:P131)</f>
        <v>0</v>
      </c>
      <c r="Q132" s="10">
        <f>SUM(Q130:Q131)</f>
        <v>0</v>
      </c>
      <c r="R132" s="10">
        <f>SUM(R130:R131)</f>
        <v>0</v>
      </c>
      <c r="S132" s="34">
        <f t="shared" si="109"/>
        <v>975527</v>
      </c>
    </row>
    <row r="133" spans="1:19" ht="13.7" customHeight="1" x14ac:dyDescent="0.15">
      <c r="A133" s="46"/>
      <c r="B133" s="16" t="s">
        <v>5</v>
      </c>
      <c r="C133" s="11">
        <v>231006</v>
      </c>
      <c r="D133" s="11">
        <v>198260</v>
      </c>
      <c r="E133" s="11">
        <v>202897</v>
      </c>
      <c r="F133" s="36">
        <v>147486</v>
      </c>
      <c r="G133" s="36">
        <v>143031</v>
      </c>
      <c r="H133" s="36">
        <v>154752</v>
      </c>
      <c r="I133" s="36">
        <v>161608</v>
      </c>
      <c r="J133" s="36">
        <v>168426</v>
      </c>
      <c r="K133" s="36">
        <v>191785</v>
      </c>
      <c r="L133" s="36">
        <v>281530</v>
      </c>
      <c r="M133" s="36">
        <v>295823</v>
      </c>
      <c r="N133" s="11">
        <v>375189</v>
      </c>
      <c r="O133" s="5">
        <f t="shared" si="108"/>
        <v>2551793</v>
      </c>
      <c r="P133" s="11"/>
      <c r="Q133" s="11"/>
      <c r="R133" s="11"/>
      <c r="S133" s="5">
        <f>SUM(F133:N133,P133:R133)</f>
        <v>1919630</v>
      </c>
    </row>
    <row r="134" spans="1:19" ht="13.7" customHeight="1" x14ac:dyDescent="0.15">
      <c r="A134" s="46"/>
      <c r="B134" s="15" t="s">
        <v>2</v>
      </c>
      <c r="C134" s="9">
        <v>0</v>
      </c>
      <c r="D134" s="9">
        <v>0</v>
      </c>
      <c r="E134" s="9">
        <v>0</v>
      </c>
      <c r="F134" s="35">
        <v>0</v>
      </c>
      <c r="G134" s="35">
        <v>0</v>
      </c>
      <c r="H134" s="35">
        <v>0</v>
      </c>
      <c r="I134" s="35">
        <v>0</v>
      </c>
      <c r="J134" s="35">
        <v>0</v>
      </c>
      <c r="K134" s="35">
        <v>90</v>
      </c>
      <c r="L134" s="35">
        <v>4436</v>
      </c>
      <c r="M134" s="35">
        <v>6</v>
      </c>
      <c r="N134" s="9">
        <v>6309</v>
      </c>
      <c r="O134" s="7">
        <f t="shared" si="108"/>
        <v>10841</v>
      </c>
      <c r="P134" s="9"/>
      <c r="Q134" s="9"/>
      <c r="R134" s="9"/>
      <c r="S134" s="7">
        <f>SUM(F134:N134,P134:R134)</f>
        <v>10841</v>
      </c>
    </row>
    <row r="135" spans="1:19" ht="13.7" customHeight="1" x14ac:dyDescent="0.15">
      <c r="A135" s="51"/>
      <c r="B135" s="17" t="s">
        <v>3</v>
      </c>
      <c r="C135" s="10">
        <f>SUM(C133:C134)</f>
        <v>231006</v>
      </c>
      <c r="D135" s="10">
        <f>SUM(D133:D134)</f>
        <v>198260</v>
      </c>
      <c r="E135" s="10">
        <f>SUM(E133:E134)</f>
        <v>202897</v>
      </c>
      <c r="F135" s="26">
        <f>SUM(F133:F134)</f>
        <v>147486</v>
      </c>
      <c r="G135" s="26">
        <f t="shared" si="111"/>
        <v>143031</v>
      </c>
      <c r="H135" s="26">
        <f t="shared" si="111"/>
        <v>154752</v>
      </c>
      <c r="I135" s="26">
        <f t="shared" si="111"/>
        <v>161608</v>
      </c>
      <c r="J135" s="26">
        <f t="shared" si="111"/>
        <v>168426</v>
      </c>
      <c r="K135" s="26">
        <f t="shared" si="111"/>
        <v>191875</v>
      </c>
      <c r="L135" s="26">
        <f t="shared" si="111"/>
        <v>285966</v>
      </c>
      <c r="M135" s="26">
        <f t="shared" si="111"/>
        <v>295829</v>
      </c>
      <c r="N135" s="10">
        <f>SUM(N133:N134)</f>
        <v>381498</v>
      </c>
      <c r="O135" s="34">
        <f t="shared" si="108"/>
        <v>2562634</v>
      </c>
      <c r="P135" s="10">
        <f>SUM(P133:P134)</f>
        <v>0</v>
      </c>
      <c r="Q135" s="10">
        <f>SUM(Q133:Q134)</f>
        <v>0</v>
      </c>
      <c r="R135" s="10">
        <f>SUM(R133:R134)</f>
        <v>0</v>
      </c>
      <c r="S135" s="34">
        <f t="shared" si="109"/>
        <v>1930471</v>
      </c>
    </row>
    <row r="136" spans="1:19" ht="13.7" customHeight="1" x14ac:dyDescent="0.15">
      <c r="A136" s="45" t="s">
        <v>27</v>
      </c>
      <c r="B136" s="16" t="s">
        <v>4</v>
      </c>
      <c r="C136" s="11">
        <v>22586</v>
      </c>
      <c r="D136" s="11">
        <v>24178</v>
      </c>
      <c r="E136" s="11">
        <v>31322</v>
      </c>
      <c r="F136" s="36">
        <v>28695</v>
      </c>
      <c r="G136" s="36">
        <v>33703</v>
      </c>
      <c r="H136" s="36">
        <v>28369</v>
      </c>
      <c r="I136" s="36">
        <v>27958</v>
      </c>
      <c r="J136" s="36">
        <v>38178</v>
      </c>
      <c r="K136" s="36">
        <v>30524</v>
      </c>
      <c r="L136" s="36">
        <v>35186</v>
      </c>
      <c r="M136" s="36">
        <v>39534</v>
      </c>
      <c r="N136" s="11">
        <v>30233</v>
      </c>
      <c r="O136" s="5">
        <f t="shared" si="108"/>
        <v>370466</v>
      </c>
      <c r="P136" s="11"/>
      <c r="Q136" s="11"/>
      <c r="R136" s="11"/>
      <c r="S136" s="5">
        <f t="shared" si="109"/>
        <v>292380</v>
      </c>
    </row>
    <row r="137" spans="1:19" ht="13.7" customHeight="1" x14ac:dyDescent="0.15">
      <c r="A137" s="46"/>
      <c r="B137" s="15" t="s">
        <v>2</v>
      </c>
      <c r="C137" s="9">
        <v>0</v>
      </c>
      <c r="D137" s="9">
        <v>0</v>
      </c>
      <c r="E137" s="9">
        <v>0</v>
      </c>
      <c r="F137" s="35">
        <v>0</v>
      </c>
      <c r="G137" s="35">
        <v>0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5">
        <v>444</v>
      </c>
      <c r="N137" s="9">
        <v>0</v>
      </c>
      <c r="O137" s="7">
        <f t="shared" si="108"/>
        <v>444</v>
      </c>
      <c r="P137" s="9"/>
      <c r="Q137" s="9"/>
      <c r="R137" s="9"/>
      <c r="S137" s="7">
        <f t="shared" si="109"/>
        <v>444</v>
      </c>
    </row>
    <row r="138" spans="1:19" ht="13.7" customHeight="1" x14ac:dyDescent="0.15">
      <c r="A138" s="46"/>
      <c r="B138" s="17" t="s">
        <v>3</v>
      </c>
      <c r="C138" s="10">
        <f>SUM(C136:C137)</f>
        <v>22586</v>
      </c>
      <c r="D138" s="10">
        <f>SUM(D136:D137)</f>
        <v>24178</v>
      </c>
      <c r="E138" s="10">
        <f>SUM(E136:E137)</f>
        <v>31322</v>
      </c>
      <c r="F138" s="24">
        <f>SUM(F136:F137)</f>
        <v>28695</v>
      </c>
      <c r="G138" s="24">
        <f t="shared" ref="G138:M138" si="113">SUM(G136,G137)</f>
        <v>33703</v>
      </c>
      <c r="H138" s="24">
        <f t="shared" si="113"/>
        <v>28369</v>
      </c>
      <c r="I138" s="24">
        <f t="shared" si="113"/>
        <v>27958</v>
      </c>
      <c r="J138" s="24">
        <f t="shared" si="113"/>
        <v>38178</v>
      </c>
      <c r="K138" s="24">
        <f t="shared" si="113"/>
        <v>30524</v>
      </c>
      <c r="L138" s="24">
        <f t="shared" si="113"/>
        <v>35186</v>
      </c>
      <c r="M138" s="24">
        <f t="shared" si="113"/>
        <v>39978</v>
      </c>
      <c r="N138" s="10">
        <f>SUM(N136:N137)</f>
        <v>30233</v>
      </c>
      <c r="O138" s="34">
        <f t="shared" si="108"/>
        <v>370910</v>
      </c>
      <c r="P138" s="10">
        <f>SUM(P136:P137)</f>
        <v>0</v>
      </c>
      <c r="Q138" s="10">
        <f>SUM(Q136:Q137)</f>
        <v>0</v>
      </c>
      <c r="R138" s="10">
        <f>SUM(R136:R137)</f>
        <v>0</v>
      </c>
      <c r="S138" s="34">
        <f t="shared" si="109"/>
        <v>292824</v>
      </c>
    </row>
    <row r="139" spans="1:19" ht="13.7" customHeight="1" x14ac:dyDescent="0.15">
      <c r="A139" s="46"/>
      <c r="B139" s="16" t="s">
        <v>5</v>
      </c>
      <c r="C139" s="11">
        <v>26485</v>
      </c>
      <c r="D139" s="11">
        <v>23373</v>
      </c>
      <c r="E139" s="11">
        <v>31709</v>
      </c>
      <c r="F139" s="36">
        <v>26235</v>
      </c>
      <c r="G139" s="36">
        <v>22520</v>
      </c>
      <c r="H139" s="36">
        <v>22843</v>
      </c>
      <c r="I139" s="36">
        <v>20262</v>
      </c>
      <c r="J139" s="36">
        <v>21986</v>
      </c>
      <c r="K139" s="36">
        <v>23066</v>
      </c>
      <c r="L139" s="36">
        <v>22004</v>
      </c>
      <c r="M139" s="36">
        <v>24255</v>
      </c>
      <c r="N139" s="11">
        <v>25227</v>
      </c>
      <c r="O139" s="5">
        <f t="shared" si="108"/>
        <v>289965</v>
      </c>
      <c r="P139" s="11"/>
      <c r="Q139" s="11"/>
      <c r="R139" s="11"/>
      <c r="S139" s="5">
        <f t="shared" si="109"/>
        <v>208398</v>
      </c>
    </row>
    <row r="140" spans="1:19" ht="13.7" customHeight="1" x14ac:dyDescent="0.15">
      <c r="A140" s="46"/>
      <c r="B140" s="15" t="s">
        <v>2</v>
      </c>
      <c r="C140" s="9">
        <v>0</v>
      </c>
      <c r="D140" s="9">
        <v>0</v>
      </c>
      <c r="E140" s="9">
        <v>0</v>
      </c>
      <c r="F140" s="35">
        <v>0</v>
      </c>
      <c r="G140" s="35">
        <v>0</v>
      </c>
      <c r="H140" s="35">
        <v>0</v>
      </c>
      <c r="I140" s="35">
        <v>0</v>
      </c>
      <c r="J140" s="35">
        <v>0</v>
      </c>
      <c r="K140" s="35">
        <v>0</v>
      </c>
      <c r="L140" s="35">
        <v>0</v>
      </c>
      <c r="M140" s="35">
        <v>0</v>
      </c>
      <c r="N140" s="9">
        <v>0</v>
      </c>
      <c r="O140" s="7">
        <f t="shared" si="108"/>
        <v>0</v>
      </c>
      <c r="P140" s="9"/>
      <c r="Q140" s="9"/>
      <c r="R140" s="9"/>
      <c r="S140" s="7">
        <f t="shared" si="109"/>
        <v>0</v>
      </c>
    </row>
    <row r="141" spans="1:19" ht="13.7" customHeight="1" x14ac:dyDescent="0.15">
      <c r="A141" s="51"/>
      <c r="B141" s="17" t="s">
        <v>3</v>
      </c>
      <c r="C141" s="10">
        <f>SUM(C139:C140)</f>
        <v>26485</v>
      </c>
      <c r="D141" s="10">
        <f>SUM(D139:D140)</f>
        <v>23373</v>
      </c>
      <c r="E141" s="10">
        <f>SUM(E139:E140)</f>
        <v>31709</v>
      </c>
      <c r="F141" s="26">
        <f>SUM(F139:F140)</f>
        <v>26235</v>
      </c>
      <c r="G141" s="26">
        <f t="shared" ref="G141:M141" si="114">SUM(G139,G140)</f>
        <v>22520</v>
      </c>
      <c r="H141" s="26">
        <f t="shared" si="114"/>
        <v>22843</v>
      </c>
      <c r="I141" s="26">
        <f t="shared" si="114"/>
        <v>20262</v>
      </c>
      <c r="J141" s="26">
        <f t="shared" si="114"/>
        <v>21986</v>
      </c>
      <c r="K141" s="26">
        <f t="shared" si="114"/>
        <v>23066</v>
      </c>
      <c r="L141" s="26">
        <f t="shared" si="114"/>
        <v>22004</v>
      </c>
      <c r="M141" s="26">
        <f t="shared" si="114"/>
        <v>24255</v>
      </c>
      <c r="N141" s="10">
        <f>SUM(N139:N140)</f>
        <v>25227</v>
      </c>
      <c r="O141" s="34">
        <f t="shared" si="108"/>
        <v>289965</v>
      </c>
      <c r="P141" s="10">
        <f>SUM(P139:P140)</f>
        <v>0</v>
      </c>
      <c r="Q141" s="10">
        <f>SUM(Q139:Q140)</f>
        <v>0</v>
      </c>
      <c r="R141" s="10">
        <f>SUM(R139:R140)</f>
        <v>0</v>
      </c>
      <c r="S141" s="34">
        <f t="shared" si="109"/>
        <v>208398</v>
      </c>
    </row>
    <row r="142" spans="1:19" ht="13.7" customHeight="1" x14ac:dyDescent="0.15">
      <c r="A142" s="45" t="s">
        <v>28</v>
      </c>
      <c r="B142" s="16" t="s">
        <v>4</v>
      </c>
      <c r="C142" s="11">
        <v>3751</v>
      </c>
      <c r="D142" s="11">
        <v>3606</v>
      </c>
      <c r="E142" s="11">
        <v>5449</v>
      </c>
      <c r="F142" s="36">
        <v>4788</v>
      </c>
      <c r="G142" s="36">
        <v>6949</v>
      </c>
      <c r="H142" s="36">
        <v>5313</v>
      </c>
      <c r="I142" s="36">
        <v>5180</v>
      </c>
      <c r="J142" s="36">
        <v>9119</v>
      </c>
      <c r="K142" s="36">
        <v>6134</v>
      </c>
      <c r="L142" s="36">
        <v>7247</v>
      </c>
      <c r="M142" s="36">
        <v>6271</v>
      </c>
      <c r="N142" s="11">
        <v>4342</v>
      </c>
      <c r="O142" s="5">
        <f t="shared" si="108"/>
        <v>68149</v>
      </c>
      <c r="P142" s="11"/>
      <c r="Q142" s="11"/>
      <c r="R142" s="11"/>
      <c r="S142" s="5">
        <f t="shared" si="109"/>
        <v>55343</v>
      </c>
    </row>
    <row r="143" spans="1:19" ht="13.7" customHeight="1" x14ac:dyDescent="0.15">
      <c r="A143" s="46"/>
      <c r="B143" s="15" t="s">
        <v>2</v>
      </c>
      <c r="C143" s="9">
        <v>0</v>
      </c>
      <c r="D143" s="9">
        <v>0</v>
      </c>
      <c r="E143" s="9">
        <v>0</v>
      </c>
      <c r="F143" s="35">
        <v>0</v>
      </c>
      <c r="G143" s="35">
        <v>0</v>
      </c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35">
        <v>0</v>
      </c>
      <c r="N143" s="9">
        <v>0</v>
      </c>
      <c r="O143" s="7">
        <f t="shared" si="108"/>
        <v>0</v>
      </c>
      <c r="P143" s="9"/>
      <c r="Q143" s="9"/>
      <c r="R143" s="9"/>
      <c r="S143" s="7">
        <f t="shared" si="109"/>
        <v>0</v>
      </c>
    </row>
    <row r="144" spans="1:19" ht="13.7" customHeight="1" x14ac:dyDescent="0.15">
      <c r="A144" s="46"/>
      <c r="B144" s="17" t="s">
        <v>3</v>
      </c>
      <c r="C144" s="10">
        <f>SUM(C142:C143)</f>
        <v>3751</v>
      </c>
      <c r="D144" s="10">
        <f>SUM(D142:D143)</f>
        <v>3606</v>
      </c>
      <c r="E144" s="10">
        <f>SUM(E142:E143)</f>
        <v>5449</v>
      </c>
      <c r="F144" s="24">
        <f>SUM(F142:F143)</f>
        <v>4788</v>
      </c>
      <c r="G144" s="24">
        <f t="shared" ref="G144:M144" si="115">SUM(G142,G143)</f>
        <v>6949</v>
      </c>
      <c r="H144" s="24">
        <f t="shared" si="115"/>
        <v>5313</v>
      </c>
      <c r="I144" s="24">
        <f t="shared" si="115"/>
        <v>5180</v>
      </c>
      <c r="J144" s="24">
        <f t="shared" si="115"/>
        <v>9119</v>
      </c>
      <c r="K144" s="24">
        <f t="shared" si="115"/>
        <v>6134</v>
      </c>
      <c r="L144" s="24">
        <f t="shared" si="115"/>
        <v>7247</v>
      </c>
      <c r="M144" s="24">
        <f t="shared" si="115"/>
        <v>6271</v>
      </c>
      <c r="N144" s="10">
        <f t="shared" ref="N144" si="116">SUM(N142:N143)</f>
        <v>4342</v>
      </c>
      <c r="O144" s="34">
        <f t="shared" si="108"/>
        <v>68149</v>
      </c>
      <c r="P144" s="10">
        <f>SUM(P142:P143)</f>
        <v>0</v>
      </c>
      <c r="Q144" s="10">
        <f>SUM(Q142:Q143)</f>
        <v>0</v>
      </c>
      <c r="R144" s="10">
        <f>SUM(R142:R143)</f>
        <v>0</v>
      </c>
      <c r="S144" s="34">
        <f t="shared" si="109"/>
        <v>55343</v>
      </c>
    </row>
    <row r="145" spans="1:19" ht="13.7" customHeight="1" x14ac:dyDescent="0.15">
      <c r="A145" s="46"/>
      <c r="B145" s="16" t="s">
        <v>5</v>
      </c>
      <c r="C145" s="5">
        <v>69</v>
      </c>
      <c r="D145" s="5">
        <v>144</v>
      </c>
      <c r="E145" s="5">
        <v>175</v>
      </c>
      <c r="F145" s="33">
        <v>76</v>
      </c>
      <c r="G145" s="33">
        <v>103</v>
      </c>
      <c r="H145" s="33">
        <v>168</v>
      </c>
      <c r="I145" s="33">
        <v>93</v>
      </c>
      <c r="J145" s="33">
        <v>98</v>
      </c>
      <c r="K145" s="33">
        <v>92</v>
      </c>
      <c r="L145" s="33">
        <v>145</v>
      </c>
      <c r="M145" s="33">
        <v>211</v>
      </c>
      <c r="N145" s="5">
        <v>163</v>
      </c>
      <c r="O145" s="5">
        <f t="shared" si="108"/>
        <v>1537</v>
      </c>
      <c r="P145" s="5"/>
      <c r="Q145" s="5"/>
      <c r="R145" s="5"/>
      <c r="S145" s="5">
        <f t="shared" si="109"/>
        <v>1149</v>
      </c>
    </row>
    <row r="146" spans="1:19" ht="13.7" customHeight="1" x14ac:dyDescent="0.15">
      <c r="A146" s="46"/>
      <c r="B146" s="15" t="s">
        <v>2</v>
      </c>
      <c r="C146" s="4">
        <v>0</v>
      </c>
      <c r="D146" s="4">
        <v>0</v>
      </c>
      <c r="E146" s="4">
        <v>0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32">
        <v>0</v>
      </c>
      <c r="L146" s="32">
        <v>0</v>
      </c>
      <c r="M146" s="32">
        <v>0</v>
      </c>
      <c r="N146" s="4">
        <v>0</v>
      </c>
      <c r="O146" s="7">
        <f t="shared" si="108"/>
        <v>0</v>
      </c>
      <c r="P146" s="4"/>
      <c r="Q146" s="4"/>
      <c r="R146" s="4"/>
      <c r="S146" s="7">
        <f t="shared" si="109"/>
        <v>0</v>
      </c>
    </row>
    <row r="147" spans="1:19" ht="13.7" customHeight="1" x14ac:dyDescent="0.15">
      <c r="A147" s="51"/>
      <c r="B147" s="17" t="s">
        <v>3</v>
      </c>
      <c r="C147" s="6">
        <f>SUM(C145:C146)</f>
        <v>69</v>
      </c>
      <c r="D147" s="6">
        <f>SUM(D145:D146)</f>
        <v>144</v>
      </c>
      <c r="E147" s="6">
        <f>SUM(E145:E146)</f>
        <v>175</v>
      </c>
      <c r="F147" s="27">
        <f>SUM(F145:F146)</f>
        <v>76</v>
      </c>
      <c r="G147" s="27">
        <f t="shared" ref="G147:M147" si="117">SUM(G145,G146)</f>
        <v>103</v>
      </c>
      <c r="H147" s="27">
        <f t="shared" si="117"/>
        <v>168</v>
      </c>
      <c r="I147" s="27">
        <f t="shared" si="117"/>
        <v>93</v>
      </c>
      <c r="J147" s="27">
        <f t="shared" si="117"/>
        <v>98</v>
      </c>
      <c r="K147" s="27">
        <f t="shared" si="117"/>
        <v>92</v>
      </c>
      <c r="L147" s="27">
        <f t="shared" si="117"/>
        <v>145</v>
      </c>
      <c r="M147" s="27">
        <f t="shared" si="117"/>
        <v>211</v>
      </c>
      <c r="N147" s="6">
        <f t="shared" ref="N147" si="118">SUM(N145:N146)</f>
        <v>163</v>
      </c>
      <c r="O147" s="34">
        <f t="shared" si="108"/>
        <v>1537</v>
      </c>
      <c r="P147" s="6">
        <f>SUM(P145:P146)</f>
        <v>0</v>
      </c>
      <c r="Q147" s="6">
        <f>SUM(Q145:Q146)</f>
        <v>0</v>
      </c>
      <c r="R147" s="6">
        <f>SUM(R145:R146)</f>
        <v>0</v>
      </c>
      <c r="S147" s="34">
        <f t="shared" si="109"/>
        <v>1149</v>
      </c>
    </row>
    <row r="148" spans="1:19" ht="13.7" customHeight="1" x14ac:dyDescent="0.15">
      <c r="A148" s="45" t="s">
        <v>29</v>
      </c>
      <c r="B148" s="16" t="s">
        <v>4</v>
      </c>
      <c r="C148" s="5">
        <v>59048</v>
      </c>
      <c r="D148" s="5">
        <v>63238</v>
      </c>
      <c r="E148" s="5">
        <v>89399</v>
      </c>
      <c r="F148" s="5">
        <v>75072</v>
      </c>
      <c r="G148" s="5">
        <v>91126</v>
      </c>
      <c r="H148" s="5">
        <v>84888</v>
      </c>
      <c r="I148" s="5">
        <v>76352</v>
      </c>
      <c r="J148" s="5">
        <v>89948</v>
      </c>
      <c r="K148" s="5">
        <v>82217</v>
      </c>
      <c r="L148" s="5">
        <v>96471</v>
      </c>
      <c r="M148" s="33">
        <v>107708</v>
      </c>
      <c r="N148" s="5">
        <v>83928</v>
      </c>
      <c r="O148" s="5">
        <f t="shared" si="108"/>
        <v>999395</v>
      </c>
      <c r="P148" s="5"/>
      <c r="Q148" s="5"/>
      <c r="R148" s="5"/>
      <c r="S148" s="5">
        <f t="shared" si="109"/>
        <v>787710</v>
      </c>
    </row>
    <row r="149" spans="1:19" ht="13.7" customHeight="1" x14ac:dyDescent="0.15">
      <c r="A149" s="46"/>
      <c r="B149" s="15" t="s">
        <v>2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4">
        <v>620</v>
      </c>
      <c r="M149" s="32">
        <v>0</v>
      </c>
      <c r="N149" s="4">
        <v>0</v>
      </c>
      <c r="O149" s="7">
        <f t="shared" si="108"/>
        <v>620</v>
      </c>
      <c r="P149" s="4"/>
      <c r="Q149" s="4"/>
      <c r="R149" s="4"/>
      <c r="S149" s="7">
        <f t="shared" si="109"/>
        <v>620</v>
      </c>
    </row>
    <row r="150" spans="1:19" ht="13.7" customHeight="1" x14ac:dyDescent="0.15">
      <c r="A150" s="46"/>
      <c r="B150" s="17" t="s">
        <v>3</v>
      </c>
      <c r="C150" s="6">
        <f>SUM(C148:C149)</f>
        <v>59048</v>
      </c>
      <c r="D150" s="6">
        <f>SUM(D148:D149)</f>
        <v>63238</v>
      </c>
      <c r="E150" s="6">
        <f>SUM(E148:E149)</f>
        <v>89399</v>
      </c>
      <c r="F150" s="28">
        <f>SUM(F148:F149)</f>
        <v>75072</v>
      </c>
      <c r="G150" s="28">
        <f t="shared" ref="G150:M150" si="119">SUM(G148,G149)</f>
        <v>91126</v>
      </c>
      <c r="H150" s="28">
        <f t="shared" si="119"/>
        <v>84888</v>
      </c>
      <c r="I150" s="28">
        <f t="shared" si="119"/>
        <v>76352</v>
      </c>
      <c r="J150" s="28">
        <f t="shared" si="119"/>
        <v>89948</v>
      </c>
      <c r="K150" s="28">
        <f t="shared" si="119"/>
        <v>82217</v>
      </c>
      <c r="L150" s="28">
        <f t="shared" si="119"/>
        <v>97091</v>
      </c>
      <c r="M150" s="28">
        <f t="shared" si="119"/>
        <v>107708</v>
      </c>
      <c r="N150" s="6">
        <f t="shared" ref="N150" si="120">SUM(N148:N149)</f>
        <v>83928</v>
      </c>
      <c r="O150" s="34">
        <f t="shared" si="108"/>
        <v>1000015</v>
      </c>
      <c r="P150" s="6">
        <f>SUM(P148:P149)</f>
        <v>0</v>
      </c>
      <c r="Q150" s="6">
        <f>SUM(Q148:Q149)</f>
        <v>0</v>
      </c>
      <c r="R150" s="6">
        <f>SUM(R148:R149)</f>
        <v>0</v>
      </c>
      <c r="S150" s="34">
        <f t="shared" si="109"/>
        <v>788330</v>
      </c>
    </row>
    <row r="151" spans="1:19" ht="13.7" customHeight="1" x14ac:dyDescent="0.15">
      <c r="A151" s="46"/>
      <c r="B151" s="16" t="s">
        <v>5</v>
      </c>
      <c r="C151" s="5">
        <v>31712</v>
      </c>
      <c r="D151" s="5">
        <v>30386</v>
      </c>
      <c r="E151" s="5">
        <v>32706</v>
      </c>
      <c r="F151" s="33">
        <v>25213</v>
      </c>
      <c r="G151" s="33">
        <v>20359</v>
      </c>
      <c r="H151" s="33">
        <v>32935</v>
      </c>
      <c r="I151" s="33">
        <v>30998</v>
      </c>
      <c r="J151" s="33">
        <v>36335</v>
      </c>
      <c r="K151" s="33">
        <v>46880</v>
      </c>
      <c r="L151" s="33">
        <v>25373</v>
      </c>
      <c r="M151" s="33">
        <v>31905</v>
      </c>
      <c r="N151" s="5">
        <v>30085</v>
      </c>
      <c r="O151" s="5">
        <f t="shared" si="108"/>
        <v>374887</v>
      </c>
      <c r="P151" s="5"/>
      <c r="Q151" s="5"/>
      <c r="R151" s="5"/>
      <c r="S151" s="5">
        <f t="shared" si="109"/>
        <v>280083</v>
      </c>
    </row>
    <row r="152" spans="1:19" ht="13.7" customHeight="1" x14ac:dyDescent="0.15">
      <c r="A152" s="46"/>
      <c r="B152" s="15" t="s">
        <v>2</v>
      </c>
      <c r="C152" s="7">
        <v>0</v>
      </c>
      <c r="D152" s="7">
        <v>0</v>
      </c>
      <c r="E152" s="7">
        <v>0</v>
      </c>
      <c r="F152" s="29">
        <v>0</v>
      </c>
      <c r="G152" s="29">
        <v>0</v>
      </c>
      <c r="H152" s="29">
        <v>0</v>
      </c>
      <c r="I152" s="29">
        <v>0</v>
      </c>
      <c r="J152" s="29">
        <v>0</v>
      </c>
      <c r="K152" s="29">
        <v>0</v>
      </c>
      <c r="L152" s="29">
        <v>0</v>
      </c>
      <c r="M152" s="29">
        <v>0</v>
      </c>
      <c r="N152" s="7">
        <v>0</v>
      </c>
      <c r="O152" s="7">
        <f t="shared" si="108"/>
        <v>0</v>
      </c>
      <c r="P152" s="7"/>
      <c r="Q152" s="7"/>
      <c r="R152" s="7"/>
      <c r="S152" s="7">
        <f t="shared" si="109"/>
        <v>0</v>
      </c>
    </row>
    <row r="153" spans="1:19" ht="13.7" customHeight="1" x14ac:dyDescent="0.15">
      <c r="A153" s="51"/>
      <c r="B153" s="17" t="s">
        <v>3</v>
      </c>
      <c r="C153" s="6">
        <f>SUM(C151:C152)</f>
        <v>31712</v>
      </c>
      <c r="D153" s="6">
        <f>SUM(D151:D152)</f>
        <v>30386</v>
      </c>
      <c r="E153" s="6">
        <f>SUM(E151:E152)</f>
        <v>32706</v>
      </c>
      <c r="F153" s="27">
        <f>SUM(F151:F152)</f>
        <v>25213</v>
      </c>
      <c r="G153" s="27">
        <f t="shared" ref="G153:M153" si="121">SUM(G151,G152)</f>
        <v>20359</v>
      </c>
      <c r="H153" s="27">
        <f t="shared" si="121"/>
        <v>32935</v>
      </c>
      <c r="I153" s="27">
        <f t="shared" si="121"/>
        <v>30998</v>
      </c>
      <c r="J153" s="27">
        <f t="shared" si="121"/>
        <v>36335</v>
      </c>
      <c r="K153" s="27">
        <f t="shared" si="121"/>
        <v>46880</v>
      </c>
      <c r="L153" s="27">
        <f t="shared" si="121"/>
        <v>25373</v>
      </c>
      <c r="M153" s="27">
        <f t="shared" si="121"/>
        <v>31905</v>
      </c>
      <c r="N153" s="6">
        <f t="shared" ref="N153" si="122">SUM(N151:N152)</f>
        <v>30085</v>
      </c>
      <c r="O153" s="34">
        <f t="shared" si="108"/>
        <v>374887</v>
      </c>
      <c r="P153" s="6">
        <f>SUM(P151:P152)</f>
        <v>0</v>
      </c>
      <c r="Q153" s="6">
        <f>SUM(Q151:Q152)</f>
        <v>0</v>
      </c>
      <c r="R153" s="6">
        <f>SUM(R151:R152)</f>
        <v>0</v>
      </c>
      <c r="S153" s="34">
        <f t="shared" si="109"/>
        <v>280083</v>
      </c>
    </row>
    <row r="154" spans="1:19" ht="13.7" customHeight="1" x14ac:dyDescent="0.15">
      <c r="A154" s="45" t="s">
        <v>75</v>
      </c>
      <c r="B154" s="16" t="s">
        <v>4</v>
      </c>
      <c r="C154" s="5">
        <v>9338</v>
      </c>
      <c r="D154" s="5">
        <v>8778</v>
      </c>
      <c r="E154" s="5">
        <v>11334</v>
      </c>
      <c r="F154" s="5">
        <v>9417</v>
      </c>
      <c r="G154" s="5">
        <v>11955</v>
      </c>
      <c r="H154" s="5">
        <v>10857</v>
      </c>
      <c r="I154" s="33">
        <v>8438</v>
      </c>
      <c r="J154" s="5">
        <v>12596</v>
      </c>
      <c r="K154" s="5">
        <v>11382</v>
      </c>
      <c r="L154" s="5">
        <v>12782</v>
      </c>
      <c r="M154" s="33">
        <v>14077</v>
      </c>
      <c r="N154" s="5">
        <v>12642</v>
      </c>
      <c r="O154" s="5">
        <f t="shared" si="108"/>
        <v>133596</v>
      </c>
      <c r="P154" s="5"/>
      <c r="Q154" s="5"/>
      <c r="R154" s="5"/>
      <c r="S154" s="5">
        <f t="shared" si="109"/>
        <v>104146</v>
      </c>
    </row>
    <row r="155" spans="1:19" ht="13.7" customHeight="1" x14ac:dyDescent="0.15">
      <c r="A155" s="46"/>
      <c r="B155" s="15" t="s">
        <v>2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7">
        <v>0</v>
      </c>
      <c r="I155" s="29">
        <v>0</v>
      </c>
      <c r="J155" s="7">
        <v>0</v>
      </c>
      <c r="K155" s="7">
        <v>0</v>
      </c>
      <c r="L155" s="7">
        <v>0</v>
      </c>
      <c r="M155" s="29">
        <v>0</v>
      </c>
      <c r="N155" s="7">
        <v>0</v>
      </c>
      <c r="O155" s="7">
        <f t="shared" si="108"/>
        <v>0</v>
      </c>
      <c r="P155" s="7"/>
      <c r="Q155" s="7"/>
      <c r="R155" s="7"/>
      <c r="S155" s="7">
        <f t="shared" si="109"/>
        <v>0</v>
      </c>
    </row>
    <row r="156" spans="1:19" ht="13.7" customHeight="1" x14ac:dyDescent="0.15">
      <c r="A156" s="46"/>
      <c r="B156" s="17" t="s">
        <v>3</v>
      </c>
      <c r="C156" s="27">
        <f>SUM(C154:C155)</f>
        <v>9338</v>
      </c>
      <c r="D156" s="27">
        <f>SUM(D154:D155)</f>
        <v>8778</v>
      </c>
      <c r="E156" s="27">
        <f>SUM(E154:E155)</f>
        <v>11334</v>
      </c>
      <c r="F156" s="27">
        <f>SUM(F154:F155)</f>
        <v>9417</v>
      </c>
      <c r="G156" s="27">
        <f t="shared" ref="G156:M156" si="123">SUM(G154,G155)</f>
        <v>11955</v>
      </c>
      <c r="H156" s="27">
        <f t="shared" si="123"/>
        <v>10857</v>
      </c>
      <c r="I156" s="27">
        <f t="shared" si="123"/>
        <v>8438</v>
      </c>
      <c r="J156" s="27">
        <f t="shared" si="123"/>
        <v>12596</v>
      </c>
      <c r="K156" s="27">
        <f t="shared" si="123"/>
        <v>11382</v>
      </c>
      <c r="L156" s="27">
        <f t="shared" si="123"/>
        <v>12782</v>
      </c>
      <c r="M156" s="27">
        <f t="shared" si="123"/>
        <v>14077</v>
      </c>
      <c r="N156" s="27">
        <f t="shared" ref="N156" si="124">SUM(N154:N155)</f>
        <v>12642</v>
      </c>
      <c r="O156" s="34">
        <f t="shared" ref="O156:O177" si="125">SUM(C156:N156)</f>
        <v>133596</v>
      </c>
      <c r="P156" s="27">
        <f>SUM(P154:P155)</f>
        <v>0</v>
      </c>
      <c r="Q156" s="27">
        <f>SUM(Q154:Q155)</f>
        <v>0</v>
      </c>
      <c r="R156" s="27">
        <f>SUM(R154:R155)</f>
        <v>0</v>
      </c>
      <c r="S156" s="34">
        <f t="shared" ref="S156:S177" si="126">SUM(F156:N156,P156:R156)</f>
        <v>104146</v>
      </c>
    </row>
    <row r="157" spans="1:19" ht="13.7" customHeight="1" x14ac:dyDescent="0.15">
      <c r="A157" s="46"/>
      <c r="B157" s="16" t="s">
        <v>5</v>
      </c>
      <c r="C157" s="5">
        <v>91</v>
      </c>
      <c r="D157" s="5">
        <v>0</v>
      </c>
      <c r="E157" s="5">
        <v>81</v>
      </c>
      <c r="F157" s="33">
        <v>45</v>
      </c>
      <c r="G157" s="33">
        <v>26</v>
      </c>
      <c r="H157" s="33">
        <v>0</v>
      </c>
      <c r="I157" s="33">
        <v>2</v>
      </c>
      <c r="J157" s="33">
        <v>0</v>
      </c>
      <c r="K157" s="33">
        <v>18</v>
      </c>
      <c r="L157" s="33">
        <v>21</v>
      </c>
      <c r="M157" s="33">
        <v>11</v>
      </c>
      <c r="N157" s="5">
        <v>13</v>
      </c>
      <c r="O157" s="5">
        <f t="shared" si="125"/>
        <v>308</v>
      </c>
      <c r="P157" s="5"/>
      <c r="Q157" s="5"/>
      <c r="R157" s="5"/>
      <c r="S157" s="5">
        <f t="shared" si="126"/>
        <v>136</v>
      </c>
    </row>
    <row r="158" spans="1:19" ht="13.7" customHeight="1" x14ac:dyDescent="0.15">
      <c r="A158" s="46"/>
      <c r="B158" s="15" t="s">
        <v>2</v>
      </c>
      <c r="C158" s="7">
        <v>0</v>
      </c>
      <c r="D158" s="7">
        <v>0</v>
      </c>
      <c r="E158" s="7">
        <v>0</v>
      </c>
      <c r="F158" s="29">
        <v>0</v>
      </c>
      <c r="G158" s="29">
        <v>0</v>
      </c>
      <c r="H158" s="29">
        <v>0</v>
      </c>
      <c r="I158" s="29">
        <v>0</v>
      </c>
      <c r="J158" s="29">
        <v>0</v>
      </c>
      <c r="K158" s="29">
        <v>0</v>
      </c>
      <c r="L158" s="29">
        <v>0</v>
      </c>
      <c r="M158" s="29">
        <v>0</v>
      </c>
      <c r="N158" s="7">
        <v>0</v>
      </c>
      <c r="O158" s="7">
        <f t="shared" si="125"/>
        <v>0</v>
      </c>
      <c r="P158" s="7"/>
      <c r="Q158" s="7"/>
      <c r="R158" s="7"/>
      <c r="S158" s="7">
        <f t="shared" si="126"/>
        <v>0</v>
      </c>
    </row>
    <row r="159" spans="1:19" ht="13.7" customHeight="1" x14ac:dyDescent="0.15">
      <c r="A159" s="51"/>
      <c r="B159" s="17" t="s">
        <v>3</v>
      </c>
      <c r="C159" s="6">
        <f>SUM(C157:C158)</f>
        <v>91</v>
      </c>
      <c r="D159" s="6">
        <f>SUM(D157:D158)</f>
        <v>0</v>
      </c>
      <c r="E159" s="6">
        <f>SUM(E157:E158)</f>
        <v>81</v>
      </c>
      <c r="F159" s="27">
        <f>SUM(F157:F158)</f>
        <v>45</v>
      </c>
      <c r="G159" s="27">
        <f t="shared" ref="G159:M159" si="127">SUM(G157,G158)</f>
        <v>26</v>
      </c>
      <c r="H159" s="27">
        <f t="shared" si="127"/>
        <v>0</v>
      </c>
      <c r="I159" s="27">
        <f t="shared" si="127"/>
        <v>2</v>
      </c>
      <c r="J159" s="27">
        <f t="shared" si="127"/>
        <v>0</v>
      </c>
      <c r="K159" s="27">
        <f t="shared" si="127"/>
        <v>18</v>
      </c>
      <c r="L159" s="27">
        <f t="shared" si="127"/>
        <v>21</v>
      </c>
      <c r="M159" s="27">
        <f t="shared" si="127"/>
        <v>11</v>
      </c>
      <c r="N159" s="6">
        <f t="shared" ref="N159" si="128">SUM(N157:N158)</f>
        <v>13</v>
      </c>
      <c r="O159" s="34">
        <f t="shared" si="125"/>
        <v>308</v>
      </c>
      <c r="P159" s="6">
        <f>SUM(P157:P158)</f>
        <v>0</v>
      </c>
      <c r="Q159" s="6">
        <f>SUM(Q157:Q158)</f>
        <v>0</v>
      </c>
      <c r="R159" s="6">
        <f>SUM(R157:R158)</f>
        <v>0</v>
      </c>
      <c r="S159" s="34">
        <f t="shared" si="126"/>
        <v>136</v>
      </c>
    </row>
    <row r="160" spans="1:19" ht="13.7" customHeight="1" x14ac:dyDescent="0.15">
      <c r="A160" s="45" t="s">
        <v>30</v>
      </c>
      <c r="B160" s="16" t="s">
        <v>4</v>
      </c>
      <c r="C160" s="5">
        <v>0</v>
      </c>
      <c r="D160" s="5">
        <v>0</v>
      </c>
      <c r="E160" s="5">
        <v>0</v>
      </c>
      <c r="F160" s="5">
        <v>0</v>
      </c>
      <c r="G160" s="5">
        <v>0</v>
      </c>
      <c r="H160" s="5">
        <v>0</v>
      </c>
      <c r="I160" s="33">
        <v>3</v>
      </c>
      <c r="J160" s="33">
        <v>1</v>
      </c>
      <c r="K160" s="33">
        <v>0</v>
      </c>
      <c r="L160" s="33">
        <v>0</v>
      </c>
      <c r="M160" s="33">
        <v>2</v>
      </c>
      <c r="N160" s="5">
        <v>0</v>
      </c>
      <c r="O160" s="5">
        <f t="shared" si="125"/>
        <v>6</v>
      </c>
      <c r="P160" s="5"/>
      <c r="Q160" s="5"/>
      <c r="R160" s="5"/>
      <c r="S160" s="5">
        <f t="shared" si="126"/>
        <v>6</v>
      </c>
    </row>
    <row r="161" spans="1:19" ht="13.7" customHeight="1" x14ac:dyDescent="0.15">
      <c r="A161" s="46"/>
      <c r="B161" s="15" t="s">
        <v>2</v>
      </c>
      <c r="C161" s="7">
        <v>0</v>
      </c>
      <c r="D161" s="7">
        <v>0</v>
      </c>
      <c r="E161" s="7">
        <v>0</v>
      </c>
      <c r="F161" s="7">
        <v>0</v>
      </c>
      <c r="G161" s="7">
        <v>0</v>
      </c>
      <c r="H161" s="7">
        <v>0</v>
      </c>
      <c r="I161" s="29">
        <v>0</v>
      </c>
      <c r="J161" s="29">
        <v>0</v>
      </c>
      <c r="K161" s="29">
        <v>0</v>
      </c>
      <c r="L161" s="29">
        <v>0</v>
      </c>
      <c r="M161" s="29">
        <v>0</v>
      </c>
      <c r="N161" s="7">
        <v>0</v>
      </c>
      <c r="O161" s="7">
        <f t="shared" si="125"/>
        <v>0</v>
      </c>
      <c r="P161" s="7"/>
      <c r="Q161" s="7"/>
      <c r="R161" s="7"/>
      <c r="S161" s="7">
        <f t="shared" si="126"/>
        <v>0</v>
      </c>
    </row>
    <row r="162" spans="1:19" ht="13.7" customHeight="1" x14ac:dyDescent="0.15">
      <c r="A162" s="46"/>
      <c r="B162" s="17" t="s">
        <v>3</v>
      </c>
      <c r="C162" s="6">
        <f>SUM(C160:C161)</f>
        <v>0</v>
      </c>
      <c r="D162" s="6">
        <f>SUM(D160:D161)</f>
        <v>0</v>
      </c>
      <c r="E162" s="6">
        <f>SUM(E160:E161)</f>
        <v>0</v>
      </c>
      <c r="F162" s="28">
        <f>SUM(F160:F161)</f>
        <v>0</v>
      </c>
      <c r="G162" s="28">
        <f t="shared" ref="G162:J162" si="129">SUM(G160,G161)</f>
        <v>0</v>
      </c>
      <c r="H162" s="28">
        <f t="shared" si="129"/>
        <v>0</v>
      </c>
      <c r="I162" s="28">
        <f t="shared" si="129"/>
        <v>3</v>
      </c>
      <c r="J162" s="28">
        <f t="shared" si="129"/>
        <v>1</v>
      </c>
      <c r="K162" s="28">
        <f t="shared" ref="K162:N162" si="130">SUM(K160:K161)</f>
        <v>0</v>
      </c>
      <c r="L162" s="28">
        <f t="shared" si="130"/>
        <v>0</v>
      </c>
      <c r="M162" s="28">
        <f t="shared" si="130"/>
        <v>2</v>
      </c>
      <c r="N162" s="6">
        <f t="shared" si="130"/>
        <v>0</v>
      </c>
      <c r="O162" s="34">
        <f t="shared" si="125"/>
        <v>6</v>
      </c>
      <c r="P162" s="6">
        <f>SUM(P160:P161)</f>
        <v>0</v>
      </c>
      <c r="Q162" s="6">
        <f>SUM(Q160:Q161)</f>
        <v>0</v>
      </c>
      <c r="R162" s="6">
        <f>SUM(R160:R161)</f>
        <v>0</v>
      </c>
      <c r="S162" s="34">
        <f t="shared" si="126"/>
        <v>6</v>
      </c>
    </row>
    <row r="163" spans="1:19" ht="13.7" customHeight="1" x14ac:dyDescent="0.15">
      <c r="A163" s="46"/>
      <c r="B163" s="16" t="s">
        <v>5</v>
      </c>
      <c r="C163" s="5">
        <v>0</v>
      </c>
      <c r="D163" s="5">
        <v>0</v>
      </c>
      <c r="E163" s="5">
        <v>0</v>
      </c>
      <c r="F163" s="5">
        <v>0</v>
      </c>
      <c r="G163" s="5">
        <v>0</v>
      </c>
      <c r="H163" s="5">
        <v>0</v>
      </c>
      <c r="I163" s="33">
        <v>0</v>
      </c>
      <c r="J163" s="33">
        <v>0</v>
      </c>
      <c r="K163" s="33">
        <v>0</v>
      </c>
      <c r="L163" s="33">
        <v>0</v>
      </c>
      <c r="M163" s="33">
        <v>0</v>
      </c>
      <c r="N163" s="5">
        <v>0</v>
      </c>
      <c r="O163" s="5">
        <f t="shared" si="125"/>
        <v>0</v>
      </c>
      <c r="P163" s="5"/>
      <c r="Q163" s="5"/>
      <c r="R163" s="5"/>
      <c r="S163" s="5">
        <f t="shared" si="126"/>
        <v>0</v>
      </c>
    </row>
    <row r="164" spans="1:19" ht="13.7" customHeight="1" x14ac:dyDescent="0.15">
      <c r="A164" s="46"/>
      <c r="B164" s="15" t="s">
        <v>2</v>
      </c>
      <c r="C164" s="7">
        <v>0</v>
      </c>
      <c r="D164" s="7">
        <v>0</v>
      </c>
      <c r="E164" s="7">
        <v>0</v>
      </c>
      <c r="F164" s="7">
        <v>0</v>
      </c>
      <c r="G164" s="7">
        <v>0</v>
      </c>
      <c r="H164" s="7">
        <v>0</v>
      </c>
      <c r="I164" s="29">
        <v>0</v>
      </c>
      <c r="J164" s="29">
        <v>0</v>
      </c>
      <c r="K164" s="29">
        <v>0</v>
      </c>
      <c r="L164" s="29">
        <v>0</v>
      </c>
      <c r="M164" s="29">
        <v>0</v>
      </c>
      <c r="N164" s="7">
        <v>0</v>
      </c>
      <c r="O164" s="7">
        <f t="shared" si="125"/>
        <v>0</v>
      </c>
      <c r="P164" s="7"/>
      <c r="Q164" s="7"/>
      <c r="R164" s="7"/>
      <c r="S164" s="7">
        <f t="shared" si="126"/>
        <v>0</v>
      </c>
    </row>
    <row r="165" spans="1:19" ht="13.7" customHeight="1" x14ac:dyDescent="0.15">
      <c r="A165" s="51"/>
      <c r="B165" s="21" t="s">
        <v>3</v>
      </c>
      <c r="C165" s="6">
        <f>SUM(C163:C164)</f>
        <v>0</v>
      </c>
      <c r="D165" s="6">
        <f>SUM(D163:D164)</f>
        <v>0</v>
      </c>
      <c r="E165" s="6">
        <f>SUM(E163:E164)</f>
        <v>0</v>
      </c>
      <c r="F165" s="27">
        <f>SUM(F163:F164)</f>
        <v>0</v>
      </c>
      <c r="G165" s="27">
        <f t="shared" ref="G165:J165" si="131">SUM(G163,G164)</f>
        <v>0</v>
      </c>
      <c r="H165" s="27">
        <f t="shared" si="131"/>
        <v>0</v>
      </c>
      <c r="I165" s="27">
        <f t="shared" si="131"/>
        <v>0</v>
      </c>
      <c r="J165" s="27">
        <f t="shared" si="131"/>
        <v>0</v>
      </c>
      <c r="K165" s="27">
        <f t="shared" ref="K165:N165" si="132">SUM(K163:K164)</f>
        <v>0</v>
      </c>
      <c r="L165" s="27">
        <f t="shared" si="132"/>
        <v>0</v>
      </c>
      <c r="M165" s="27">
        <f t="shared" si="132"/>
        <v>0</v>
      </c>
      <c r="N165" s="6">
        <f t="shared" si="132"/>
        <v>0</v>
      </c>
      <c r="O165" s="6">
        <f t="shared" si="125"/>
        <v>0</v>
      </c>
      <c r="P165" s="6">
        <f>SUM(P163:P164)</f>
        <v>0</v>
      </c>
      <c r="Q165" s="6">
        <f>SUM(Q163:Q164)</f>
        <v>0</v>
      </c>
      <c r="R165" s="6">
        <f>SUM(R163:R164)</f>
        <v>0</v>
      </c>
      <c r="S165" s="6">
        <f t="shared" si="126"/>
        <v>0</v>
      </c>
    </row>
    <row r="166" spans="1:19" ht="13.7" customHeight="1" x14ac:dyDescent="0.15">
      <c r="A166" s="56" t="s">
        <v>31</v>
      </c>
      <c r="B166" s="16" t="s">
        <v>4</v>
      </c>
      <c r="C166" s="5">
        <f t="shared" ref="C166:E171" si="133">SUM(C172,C183,C189,C195)</f>
        <v>470962</v>
      </c>
      <c r="D166" s="5">
        <f t="shared" si="133"/>
        <v>480287</v>
      </c>
      <c r="E166" s="5">
        <f t="shared" si="133"/>
        <v>597879</v>
      </c>
      <c r="F166" s="5">
        <f t="shared" ref="F166:F171" si="134">SUM(F172,F183,F189,F195)</f>
        <v>500291</v>
      </c>
      <c r="G166" s="5">
        <f t="shared" ref="G166:H166" si="135">SUM(G172,G183,G189,G195)</f>
        <v>608999</v>
      </c>
      <c r="H166" s="5">
        <f t="shared" si="135"/>
        <v>551989</v>
      </c>
      <c r="I166" s="5">
        <f t="shared" ref="I166:N166" si="136">SUM(I172,I183,I189,I195)</f>
        <v>555754</v>
      </c>
      <c r="J166" s="5">
        <f t="shared" si="136"/>
        <v>684700</v>
      </c>
      <c r="K166" s="5">
        <f t="shared" si="136"/>
        <v>559054</v>
      </c>
      <c r="L166" s="5">
        <f t="shared" si="136"/>
        <v>624345</v>
      </c>
      <c r="M166" s="5">
        <f t="shared" si="136"/>
        <v>619194</v>
      </c>
      <c r="N166" s="5">
        <f t="shared" si="136"/>
        <v>553901</v>
      </c>
      <c r="O166" s="5">
        <f t="shared" si="125"/>
        <v>6807355</v>
      </c>
      <c r="P166" s="5">
        <f t="shared" ref="P166:R166" si="137">SUM(P172,P183,P189,P195)</f>
        <v>0</v>
      </c>
      <c r="Q166" s="5">
        <f t="shared" si="137"/>
        <v>0</v>
      </c>
      <c r="R166" s="5">
        <f t="shared" si="137"/>
        <v>0</v>
      </c>
      <c r="S166" s="5">
        <f t="shared" si="126"/>
        <v>5258227</v>
      </c>
    </row>
    <row r="167" spans="1:19" ht="13.7" customHeight="1" x14ac:dyDescent="0.15">
      <c r="A167" s="57"/>
      <c r="B167" s="15" t="s">
        <v>2</v>
      </c>
      <c r="C167" s="7">
        <f t="shared" si="133"/>
        <v>7713</v>
      </c>
      <c r="D167" s="7">
        <f t="shared" si="133"/>
        <v>10574</v>
      </c>
      <c r="E167" s="7">
        <f t="shared" si="133"/>
        <v>17123</v>
      </c>
      <c r="F167" s="7">
        <f t="shared" si="134"/>
        <v>28326</v>
      </c>
      <c r="G167" s="7">
        <f t="shared" ref="G167:H167" si="138">SUM(G173,G184,G190,G196)</f>
        <v>27069</v>
      </c>
      <c r="H167" s="7">
        <f t="shared" si="138"/>
        <v>29485</v>
      </c>
      <c r="I167" s="7">
        <f t="shared" ref="I167:N167" si="139">SUM(I173,I184,I190,I196)</f>
        <v>31856</v>
      </c>
      <c r="J167" s="7">
        <f t="shared" si="139"/>
        <v>34383</v>
      </c>
      <c r="K167" s="7">
        <f t="shared" si="139"/>
        <v>29141</v>
      </c>
      <c r="L167" s="7">
        <f t="shared" si="139"/>
        <v>35485</v>
      </c>
      <c r="M167" s="7">
        <f t="shared" si="139"/>
        <v>44129</v>
      </c>
      <c r="N167" s="7">
        <f t="shared" si="139"/>
        <v>44925</v>
      </c>
      <c r="O167" s="7">
        <f t="shared" si="125"/>
        <v>340209</v>
      </c>
      <c r="P167" s="7">
        <f t="shared" ref="P167:R167" si="140">SUM(P173,P184,P190,P196)</f>
        <v>0</v>
      </c>
      <c r="Q167" s="7">
        <f t="shared" si="140"/>
        <v>0</v>
      </c>
      <c r="R167" s="7">
        <f t="shared" si="140"/>
        <v>0</v>
      </c>
      <c r="S167" s="7">
        <f t="shared" si="126"/>
        <v>304799</v>
      </c>
    </row>
    <row r="168" spans="1:19" ht="13.7" customHeight="1" x14ac:dyDescent="0.15">
      <c r="A168" s="57"/>
      <c r="B168" s="21" t="s">
        <v>3</v>
      </c>
      <c r="C168" s="6">
        <f t="shared" si="133"/>
        <v>478675</v>
      </c>
      <c r="D168" s="6">
        <f t="shared" si="133"/>
        <v>490861</v>
      </c>
      <c r="E168" s="6">
        <f t="shared" si="133"/>
        <v>615002</v>
      </c>
      <c r="F168" s="6">
        <f t="shared" si="134"/>
        <v>528617</v>
      </c>
      <c r="G168" s="6">
        <f t="shared" ref="G168:H168" si="141">SUM(G174,G185,G191,G197)</f>
        <v>636068</v>
      </c>
      <c r="H168" s="6">
        <f t="shared" si="141"/>
        <v>581474</v>
      </c>
      <c r="I168" s="6">
        <f t="shared" ref="I168:N168" si="142">SUM(I174,I185,I191,I197)</f>
        <v>587610</v>
      </c>
      <c r="J168" s="6">
        <f t="shared" si="142"/>
        <v>719083</v>
      </c>
      <c r="K168" s="6">
        <f t="shared" si="142"/>
        <v>588195</v>
      </c>
      <c r="L168" s="6">
        <f t="shared" si="142"/>
        <v>659830</v>
      </c>
      <c r="M168" s="6">
        <f t="shared" si="142"/>
        <v>663323</v>
      </c>
      <c r="N168" s="6">
        <f t="shared" si="142"/>
        <v>598826</v>
      </c>
      <c r="O168" s="6">
        <f t="shared" si="125"/>
        <v>7147564</v>
      </c>
      <c r="P168" s="6">
        <f t="shared" ref="P168:R168" si="143">SUM(P174,P185,P191,P197)</f>
        <v>0</v>
      </c>
      <c r="Q168" s="6">
        <f t="shared" si="143"/>
        <v>0</v>
      </c>
      <c r="R168" s="6">
        <f t="shared" si="143"/>
        <v>0</v>
      </c>
      <c r="S168" s="6">
        <f t="shared" si="126"/>
        <v>5563026</v>
      </c>
    </row>
    <row r="169" spans="1:19" ht="13.7" customHeight="1" x14ac:dyDescent="0.15">
      <c r="A169" s="57"/>
      <c r="B169" s="16" t="s">
        <v>5</v>
      </c>
      <c r="C169" s="5">
        <f t="shared" si="133"/>
        <v>792667</v>
      </c>
      <c r="D169" s="5">
        <f t="shared" si="133"/>
        <v>748700</v>
      </c>
      <c r="E169" s="5">
        <f t="shared" si="133"/>
        <v>915084</v>
      </c>
      <c r="F169" s="5">
        <f t="shared" si="134"/>
        <v>776932</v>
      </c>
      <c r="G169" s="5">
        <f t="shared" ref="G169:H169" si="144">SUM(G175,G186,G192,G198)</f>
        <v>658060</v>
      </c>
      <c r="H169" s="5">
        <f t="shared" si="144"/>
        <v>706991</v>
      </c>
      <c r="I169" s="5">
        <f t="shared" ref="I169:N169" si="145">SUM(I175,I186,I192,I198)</f>
        <v>733660</v>
      </c>
      <c r="J169" s="5">
        <f t="shared" si="145"/>
        <v>832623</v>
      </c>
      <c r="K169" s="5">
        <f t="shared" si="145"/>
        <v>752646</v>
      </c>
      <c r="L169" s="5">
        <f t="shared" si="145"/>
        <v>858458</v>
      </c>
      <c r="M169" s="5">
        <f t="shared" si="145"/>
        <v>961495</v>
      </c>
      <c r="N169" s="5">
        <f t="shared" si="145"/>
        <v>1499464</v>
      </c>
      <c r="O169" s="5">
        <f t="shared" si="125"/>
        <v>10236780</v>
      </c>
      <c r="P169" s="5">
        <f t="shared" ref="P169:R169" si="146">SUM(P175,P186,P192,P198)</f>
        <v>0</v>
      </c>
      <c r="Q169" s="5">
        <f t="shared" si="146"/>
        <v>0</v>
      </c>
      <c r="R169" s="5">
        <f t="shared" si="146"/>
        <v>0</v>
      </c>
      <c r="S169" s="5">
        <f t="shared" si="126"/>
        <v>7780329</v>
      </c>
    </row>
    <row r="170" spans="1:19" ht="13.7" customHeight="1" x14ac:dyDescent="0.15">
      <c r="A170" s="57"/>
      <c r="B170" s="15" t="s">
        <v>2</v>
      </c>
      <c r="C170" s="7">
        <f t="shared" si="133"/>
        <v>272</v>
      </c>
      <c r="D170" s="7">
        <f t="shared" si="133"/>
        <v>0</v>
      </c>
      <c r="E170" s="7">
        <f t="shared" si="133"/>
        <v>76</v>
      </c>
      <c r="F170" s="7">
        <f t="shared" si="134"/>
        <v>280</v>
      </c>
      <c r="G170" s="7">
        <f t="shared" ref="G170:H170" si="147">SUM(G176,G187,G193,G199)</f>
        <v>241</v>
      </c>
      <c r="H170" s="7">
        <f t="shared" si="147"/>
        <v>0</v>
      </c>
      <c r="I170" s="7">
        <f t="shared" ref="I170:N170" si="148">SUM(I176,I187,I193,I199)</f>
        <v>0</v>
      </c>
      <c r="J170" s="7">
        <f t="shared" si="148"/>
        <v>0</v>
      </c>
      <c r="K170" s="7">
        <f t="shared" si="148"/>
        <v>0</v>
      </c>
      <c r="L170" s="7">
        <f t="shared" si="148"/>
        <v>30</v>
      </c>
      <c r="M170" s="7">
        <f t="shared" si="148"/>
        <v>0</v>
      </c>
      <c r="N170" s="7">
        <f t="shared" si="148"/>
        <v>0</v>
      </c>
      <c r="O170" s="7">
        <f t="shared" si="125"/>
        <v>899</v>
      </c>
      <c r="P170" s="7">
        <f t="shared" ref="P170:R170" si="149">SUM(P176,P187,P193,P199)</f>
        <v>0</v>
      </c>
      <c r="Q170" s="7">
        <f t="shared" si="149"/>
        <v>0</v>
      </c>
      <c r="R170" s="7">
        <f t="shared" si="149"/>
        <v>0</v>
      </c>
      <c r="S170" s="7">
        <f t="shared" si="126"/>
        <v>551</v>
      </c>
    </row>
    <row r="171" spans="1:19" ht="13.7" customHeight="1" x14ac:dyDescent="0.15">
      <c r="A171" s="58"/>
      <c r="B171" s="21" t="s">
        <v>3</v>
      </c>
      <c r="C171" s="6">
        <f t="shared" si="133"/>
        <v>792939</v>
      </c>
      <c r="D171" s="6">
        <f t="shared" si="133"/>
        <v>748700</v>
      </c>
      <c r="E171" s="6">
        <f t="shared" si="133"/>
        <v>915160</v>
      </c>
      <c r="F171" s="6">
        <f t="shared" si="134"/>
        <v>777212</v>
      </c>
      <c r="G171" s="6">
        <f t="shared" ref="G171:H171" si="150">SUM(G177,G188,G194,G200)</f>
        <v>658301</v>
      </c>
      <c r="H171" s="6">
        <f t="shared" si="150"/>
        <v>706991</v>
      </c>
      <c r="I171" s="6">
        <f t="shared" ref="I171:N171" si="151">SUM(I177,I188,I194,I200)</f>
        <v>733660</v>
      </c>
      <c r="J171" s="6">
        <f t="shared" si="151"/>
        <v>832623</v>
      </c>
      <c r="K171" s="6">
        <f t="shared" si="151"/>
        <v>752646</v>
      </c>
      <c r="L171" s="6">
        <f t="shared" si="151"/>
        <v>858488</v>
      </c>
      <c r="M171" s="6">
        <f t="shared" si="151"/>
        <v>961495</v>
      </c>
      <c r="N171" s="6">
        <f t="shared" si="151"/>
        <v>1499464</v>
      </c>
      <c r="O171" s="6">
        <f t="shared" si="125"/>
        <v>10237679</v>
      </c>
      <c r="P171" s="6">
        <f t="shared" ref="P171:R171" si="152">SUM(P177,P188,P194,P200)</f>
        <v>0</v>
      </c>
      <c r="Q171" s="6">
        <f t="shared" si="152"/>
        <v>0</v>
      </c>
      <c r="R171" s="6">
        <f t="shared" si="152"/>
        <v>0</v>
      </c>
      <c r="S171" s="6">
        <f t="shared" si="126"/>
        <v>7780880</v>
      </c>
    </row>
    <row r="172" spans="1:19" ht="13.7" customHeight="1" x14ac:dyDescent="0.15">
      <c r="A172" s="45" t="s">
        <v>32</v>
      </c>
      <c r="B172" s="16" t="s">
        <v>4</v>
      </c>
      <c r="C172" s="5">
        <v>108256</v>
      </c>
      <c r="D172" s="5">
        <v>110714</v>
      </c>
      <c r="E172" s="5">
        <v>140177</v>
      </c>
      <c r="F172" s="5">
        <v>116719</v>
      </c>
      <c r="G172" s="5">
        <v>139735</v>
      </c>
      <c r="H172" s="5">
        <v>127922</v>
      </c>
      <c r="I172" s="5">
        <v>129645</v>
      </c>
      <c r="J172" s="5">
        <v>160559</v>
      </c>
      <c r="K172" s="5">
        <v>128822</v>
      </c>
      <c r="L172" s="5">
        <v>140655</v>
      </c>
      <c r="M172" s="5">
        <v>136682</v>
      </c>
      <c r="N172" s="5">
        <v>127805</v>
      </c>
      <c r="O172" s="5">
        <f t="shared" si="125"/>
        <v>1567691</v>
      </c>
      <c r="P172" s="5"/>
      <c r="Q172" s="5"/>
      <c r="R172" s="5"/>
      <c r="S172" s="5">
        <f t="shared" si="126"/>
        <v>1208544</v>
      </c>
    </row>
    <row r="173" spans="1:19" ht="13.7" customHeight="1" x14ac:dyDescent="0.15">
      <c r="A173" s="46"/>
      <c r="B173" s="15" t="s">
        <v>2</v>
      </c>
      <c r="C173" s="4">
        <v>7378</v>
      </c>
      <c r="D173" s="4">
        <v>9855</v>
      </c>
      <c r="E173" s="4">
        <v>14044</v>
      </c>
      <c r="F173" s="4">
        <v>18903</v>
      </c>
      <c r="G173" s="4">
        <v>18648</v>
      </c>
      <c r="H173" s="4">
        <v>19813</v>
      </c>
      <c r="I173" s="4">
        <v>20534</v>
      </c>
      <c r="J173" s="4">
        <v>21282</v>
      </c>
      <c r="K173" s="4">
        <v>20026</v>
      </c>
      <c r="L173" s="4">
        <v>25409</v>
      </c>
      <c r="M173" s="4">
        <v>22078</v>
      </c>
      <c r="N173" s="4">
        <v>24045</v>
      </c>
      <c r="O173" s="7">
        <f t="shared" si="125"/>
        <v>222015</v>
      </c>
      <c r="P173" s="4"/>
      <c r="Q173" s="4"/>
      <c r="R173" s="4"/>
      <c r="S173" s="7">
        <f t="shared" si="126"/>
        <v>190738</v>
      </c>
    </row>
    <row r="174" spans="1:19" ht="13.7" customHeight="1" x14ac:dyDescent="0.15">
      <c r="A174" s="46"/>
      <c r="B174" s="21" t="s">
        <v>3</v>
      </c>
      <c r="C174" s="6">
        <f>SUM(C172:C173)</f>
        <v>115634</v>
      </c>
      <c r="D174" s="6">
        <f>SUM(D172:D173)</f>
        <v>120569</v>
      </c>
      <c r="E174" s="6">
        <f>SUM(E172:E173)</f>
        <v>154221</v>
      </c>
      <c r="F174" s="6">
        <f>SUM(F172:F173)</f>
        <v>135622</v>
      </c>
      <c r="G174" s="6">
        <f t="shared" ref="G174:M174" si="153">SUM(G172,G173)</f>
        <v>158383</v>
      </c>
      <c r="H174" s="6">
        <f t="shared" si="153"/>
        <v>147735</v>
      </c>
      <c r="I174" s="6">
        <f t="shared" si="153"/>
        <v>150179</v>
      </c>
      <c r="J174" s="6">
        <f t="shared" si="153"/>
        <v>181841</v>
      </c>
      <c r="K174" s="6">
        <f t="shared" si="153"/>
        <v>148848</v>
      </c>
      <c r="L174" s="6">
        <f t="shared" si="153"/>
        <v>166064</v>
      </c>
      <c r="M174" s="6">
        <f t="shared" si="153"/>
        <v>158760</v>
      </c>
      <c r="N174" s="6">
        <f>SUM(N172:N173)</f>
        <v>151850</v>
      </c>
      <c r="O174" s="6">
        <f t="shared" si="125"/>
        <v>1789706</v>
      </c>
      <c r="P174" s="6">
        <f>SUM(P172:P173)</f>
        <v>0</v>
      </c>
      <c r="Q174" s="6">
        <f>SUM(Q172:Q173)</f>
        <v>0</v>
      </c>
      <c r="R174" s="6">
        <f>SUM(R172:R173)</f>
        <v>0</v>
      </c>
      <c r="S174" s="6">
        <f t="shared" si="126"/>
        <v>1399282</v>
      </c>
    </row>
    <row r="175" spans="1:19" ht="13.7" customHeight="1" x14ac:dyDescent="0.15">
      <c r="A175" s="46"/>
      <c r="B175" s="16" t="s">
        <v>5</v>
      </c>
      <c r="C175" s="5">
        <v>209856</v>
      </c>
      <c r="D175" s="5">
        <v>219561</v>
      </c>
      <c r="E175" s="5">
        <v>242113</v>
      </c>
      <c r="F175" s="5">
        <v>136510</v>
      </c>
      <c r="G175" s="5">
        <v>118250</v>
      </c>
      <c r="H175" s="5">
        <v>129826</v>
      </c>
      <c r="I175" s="5">
        <v>156748</v>
      </c>
      <c r="J175" s="5">
        <v>149017</v>
      </c>
      <c r="K175" s="5">
        <v>148763</v>
      </c>
      <c r="L175" s="5">
        <v>189909</v>
      </c>
      <c r="M175" s="5">
        <v>214993</v>
      </c>
      <c r="N175" s="5">
        <v>430096</v>
      </c>
      <c r="O175" s="5">
        <f t="shared" si="125"/>
        <v>2345642</v>
      </c>
      <c r="P175" s="5"/>
      <c r="Q175" s="5"/>
      <c r="R175" s="5"/>
      <c r="S175" s="5">
        <f t="shared" si="126"/>
        <v>1674112</v>
      </c>
    </row>
    <row r="176" spans="1:19" ht="13.7" customHeight="1" x14ac:dyDescent="0.15">
      <c r="A176" s="46"/>
      <c r="B176" s="15" t="s">
        <v>2</v>
      </c>
      <c r="C176" s="4">
        <v>272</v>
      </c>
      <c r="D176" s="4">
        <v>0</v>
      </c>
      <c r="E176" s="4">
        <v>76</v>
      </c>
      <c r="F176" s="4">
        <v>280</v>
      </c>
      <c r="G176" s="4">
        <v>241</v>
      </c>
      <c r="H176" s="4">
        <v>0</v>
      </c>
      <c r="I176" s="4">
        <v>0</v>
      </c>
      <c r="J176" s="4">
        <v>0</v>
      </c>
      <c r="K176" s="4">
        <v>0</v>
      </c>
      <c r="L176" s="4">
        <v>30</v>
      </c>
      <c r="M176" s="4">
        <v>0</v>
      </c>
      <c r="N176" s="4">
        <v>0</v>
      </c>
      <c r="O176" s="7">
        <f t="shared" si="125"/>
        <v>899</v>
      </c>
      <c r="P176" s="4"/>
      <c r="Q176" s="4"/>
      <c r="R176" s="4"/>
      <c r="S176" s="7">
        <f t="shared" si="126"/>
        <v>551</v>
      </c>
    </row>
    <row r="177" spans="1:19" ht="13.7" customHeight="1" thickBot="1" x14ac:dyDescent="0.2">
      <c r="A177" s="47"/>
      <c r="B177" s="13" t="s">
        <v>3</v>
      </c>
      <c r="C177" s="8">
        <f>SUM(C175:C176)</f>
        <v>210128</v>
      </c>
      <c r="D177" s="8">
        <f>SUM(D175:D176)</f>
        <v>219561</v>
      </c>
      <c r="E177" s="8">
        <f>SUM(E175:E176)</f>
        <v>242189</v>
      </c>
      <c r="F177" s="8">
        <f>SUM(F175:F176)</f>
        <v>136790</v>
      </c>
      <c r="G177" s="8">
        <f t="shared" ref="G177:M177" si="154">SUM(G175,G176)</f>
        <v>118491</v>
      </c>
      <c r="H177" s="8">
        <f t="shared" si="154"/>
        <v>129826</v>
      </c>
      <c r="I177" s="8">
        <f t="shared" si="154"/>
        <v>156748</v>
      </c>
      <c r="J177" s="8">
        <f t="shared" si="154"/>
        <v>149017</v>
      </c>
      <c r="K177" s="8">
        <f t="shared" si="154"/>
        <v>148763</v>
      </c>
      <c r="L177" s="8">
        <f t="shared" si="154"/>
        <v>189939</v>
      </c>
      <c r="M177" s="8">
        <f t="shared" si="154"/>
        <v>214993</v>
      </c>
      <c r="N177" s="8">
        <f>SUM(N175:N176)</f>
        <v>430096</v>
      </c>
      <c r="O177" s="8">
        <f t="shared" si="125"/>
        <v>2346541</v>
      </c>
      <c r="P177" s="8">
        <f>SUM(P175:P176)</f>
        <v>0</v>
      </c>
      <c r="Q177" s="8">
        <f>SUM(Q175:Q176)</f>
        <v>0</v>
      </c>
      <c r="R177" s="8">
        <f>SUM(R175:R176)</f>
        <v>0</v>
      </c>
      <c r="S177" s="8">
        <f t="shared" si="126"/>
        <v>1674663</v>
      </c>
    </row>
    <row r="178" spans="1:19" ht="13.7" customHeight="1" x14ac:dyDescent="0.15">
      <c r="A178" s="55" t="str">
        <f>A119</f>
        <v>令和5年管内空港の利用概況集計表（速報値）</v>
      </c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</row>
    <row r="179" spans="1:19" ht="13.7" customHeight="1" x14ac:dyDescent="0.15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</row>
    <row r="180" spans="1:19" ht="13.7" customHeight="1" thickBot="1" x14ac:dyDescent="0.2">
      <c r="A180" s="44" t="s">
        <v>6</v>
      </c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</row>
    <row r="181" spans="1:19" ht="13.7" customHeight="1" x14ac:dyDescent="0.15">
      <c r="A181" s="48" t="s">
        <v>0</v>
      </c>
      <c r="B181" s="48" t="s">
        <v>1</v>
      </c>
      <c r="C181" s="48" t="s">
        <v>93</v>
      </c>
      <c r="D181" s="48" t="s">
        <v>94</v>
      </c>
      <c r="E181" s="48" t="s">
        <v>95</v>
      </c>
      <c r="F181" s="48" t="s">
        <v>79</v>
      </c>
      <c r="G181" s="48" t="s">
        <v>80</v>
      </c>
      <c r="H181" s="48" t="s">
        <v>81</v>
      </c>
      <c r="I181" s="48" t="s">
        <v>82</v>
      </c>
      <c r="J181" s="48" t="s">
        <v>83</v>
      </c>
      <c r="K181" s="48" t="s">
        <v>84</v>
      </c>
      <c r="L181" s="48" t="s">
        <v>85</v>
      </c>
      <c r="M181" s="48" t="s">
        <v>86</v>
      </c>
      <c r="N181" s="48" t="s">
        <v>87</v>
      </c>
      <c r="O181" s="48" t="s">
        <v>88</v>
      </c>
      <c r="P181" s="48" t="s">
        <v>89</v>
      </c>
      <c r="Q181" s="48" t="s">
        <v>77</v>
      </c>
      <c r="R181" s="48" t="s">
        <v>78</v>
      </c>
      <c r="S181" s="48" t="s">
        <v>90</v>
      </c>
    </row>
    <row r="182" spans="1:19" ht="13.7" customHeight="1" thickBot="1" x14ac:dyDescent="0.2">
      <c r="A182" s="49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</row>
    <row r="183" spans="1:19" ht="13.7" customHeight="1" x14ac:dyDescent="0.15">
      <c r="A183" s="50" t="s">
        <v>33</v>
      </c>
      <c r="B183" s="16" t="s">
        <v>4</v>
      </c>
      <c r="C183" s="5">
        <v>188684</v>
      </c>
      <c r="D183" s="5">
        <v>191035</v>
      </c>
      <c r="E183" s="5">
        <v>233517</v>
      </c>
      <c r="F183" s="5">
        <v>196767</v>
      </c>
      <c r="G183" s="5">
        <v>234231</v>
      </c>
      <c r="H183" s="5">
        <v>208439</v>
      </c>
      <c r="I183" s="5">
        <v>214623</v>
      </c>
      <c r="J183" s="5">
        <v>262226</v>
      </c>
      <c r="K183" s="5">
        <v>220121</v>
      </c>
      <c r="L183" s="5">
        <v>250368</v>
      </c>
      <c r="M183" s="33">
        <v>242692</v>
      </c>
      <c r="N183" s="5">
        <v>217789</v>
      </c>
      <c r="O183" s="5">
        <f t="shared" ref="O183:O214" si="155">SUM(C183:N183)</f>
        <v>2660492</v>
      </c>
      <c r="P183" s="5"/>
      <c r="Q183" s="5"/>
      <c r="R183" s="5"/>
      <c r="S183" s="5">
        <f t="shared" ref="S183:S214" si="156">SUM(F183:N183,P183:R183)</f>
        <v>2047256</v>
      </c>
    </row>
    <row r="184" spans="1:19" ht="13.7" customHeight="1" x14ac:dyDescent="0.15">
      <c r="A184" s="46"/>
      <c r="B184" s="15" t="s">
        <v>2</v>
      </c>
      <c r="C184" s="4">
        <v>335</v>
      </c>
      <c r="D184" s="4">
        <v>719</v>
      </c>
      <c r="E184" s="4">
        <v>2307</v>
      </c>
      <c r="F184" s="4">
        <v>8589</v>
      </c>
      <c r="G184" s="4">
        <v>6367</v>
      </c>
      <c r="H184" s="4">
        <v>6970</v>
      </c>
      <c r="I184" s="4">
        <v>8128</v>
      </c>
      <c r="J184" s="4">
        <v>9966</v>
      </c>
      <c r="K184" s="4">
        <v>6276</v>
      </c>
      <c r="L184" s="4">
        <v>7359</v>
      </c>
      <c r="M184" s="32">
        <v>16375</v>
      </c>
      <c r="N184" s="4">
        <v>16063</v>
      </c>
      <c r="O184" s="7">
        <f t="shared" si="155"/>
        <v>89454</v>
      </c>
      <c r="P184" s="4"/>
      <c r="Q184" s="4"/>
      <c r="R184" s="4"/>
      <c r="S184" s="7">
        <f t="shared" si="156"/>
        <v>86093</v>
      </c>
    </row>
    <row r="185" spans="1:19" ht="13.7" customHeight="1" x14ac:dyDescent="0.15">
      <c r="A185" s="46"/>
      <c r="B185" s="17" t="s">
        <v>3</v>
      </c>
      <c r="C185" s="6">
        <f>SUM(C183:C184)</f>
        <v>189019</v>
      </c>
      <c r="D185" s="6">
        <f>SUM(D183:D184)</f>
        <v>191754</v>
      </c>
      <c r="E185" s="6">
        <f>SUM(E183:E184)</f>
        <v>235824</v>
      </c>
      <c r="F185" s="28">
        <f>SUM(F183:F184)</f>
        <v>205356</v>
      </c>
      <c r="G185" s="28">
        <f t="shared" ref="G185:M185" si="157">SUM(G183,G184)</f>
        <v>240598</v>
      </c>
      <c r="H185" s="28">
        <f t="shared" si="157"/>
        <v>215409</v>
      </c>
      <c r="I185" s="28">
        <f t="shared" si="157"/>
        <v>222751</v>
      </c>
      <c r="J185" s="28">
        <f t="shared" si="157"/>
        <v>272192</v>
      </c>
      <c r="K185" s="28">
        <f t="shared" si="157"/>
        <v>226397</v>
      </c>
      <c r="L185" s="28">
        <f t="shared" si="157"/>
        <v>257727</v>
      </c>
      <c r="M185" s="28">
        <f t="shared" si="157"/>
        <v>259067</v>
      </c>
      <c r="N185" s="6">
        <f>SUM(N183:N184)</f>
        <v>233852</v>
      </c>
      <c r="O185" s="34">
        <f t="shared" si="155"/>
        <v>2749946</v>
      </c>
      <c r="P185" s="6">
        <f>SUM(P183:P184)</f>
        <v>0</v>
      </c>
      <c r="Q185" s="6">
        <f>SUM(Q183:Q184)</f>
        <v>0</v>
      </c>
      <c r="R185" s="6">
        <f>SUM(R183:R184)</f>
        <v>0</v>
      </c>
      <c r="S185" s="34">
        <f t="shared" si="156"/>
        <v>2133349</v>
      </c>
    </row>
    <row r="186" spans="1:19" ht="13.7" customHeight="1" x14ac:dyDescent="0.15">
      <c r="A186" s="46"/>
      <c r="B186" s="16" t="s">
        <v>5</v>
      </c>
      <c r="C186" s="5">
        <v>317015</v>
      </c>
      <c r="D186" s="5">
        <v>302213</v>
      </c>
      <c r="E186" s="5">
        <v>396654</v>
      </c>
      <c r="F186" s="5">
        <v>339758</v>
      </c>
      <c r="G186" s="5">
        <v>277299</v>
      </c>
      <c r="H186" s="5">
        <v>296514</v>
      </c>
      <c r="I186" s="5">
        <v>296762</v>
      </c>
      <c r="J186" s="5">
        <v>353927</v>
      </c>
      <c r="K186" s="5">
        <v>328753</v>
      </c>
      <c r="L186" s="5">
        <v>395628</v>
      </c>
      <c r="M186" s="33">
        <v>480199</v>
      </c>
      <c r="N186" s="5">
        <v>719649</v>
      </c>
      <c r="O186" s="5">
        <f t="shared" si="155"/>
        <v>4504371</v>
      </c>
      <c r="P186" s="5"/>
      <c r="Q186" s="5"/>
      <c r="R186" s="5"/>
      <c r="S186" s="5">
        <f t="shared" si="156"/>
        <v>3488489</v>
      </c>
    </row>
    <row r="187" spans="1:19" ht="13.7" customHeight="1" x14ac:dyDescent="0.15">
      <c r="A187" s="46"/>
      <c r="B187" s="15" t="s">
        <v>2</v>
      </c>
      <c r="C187" s="4">
        <v>0</v>
      </c>
      <c r="D187" s="4">
        <v>0</v>
      </c>
      <c r="E187" s="4">
        <v>0</v>
      </c>
      <c r="F187" s="4">
        <v>0</v>
      </c>
      <c r="G187" s="4">
        <v>0</v>
      </c>
      <c r="H187" s="4">
        <v>0</v>
      </c>
      <c r="I187" s="4">
        <v>0</v>
      </c>
      <c r="J187" s="4">
        <v>0</v>
      </c>
      <c r="K187" s="4">
        <v>0</v>
      </c>
      <c r="L187" s="4">
        <v>0</v>
      </c>
      <c r="M187" s="32">
        <v>0</v>
      </c>
      <c r="N187" s="4">
        <v>0</v>
      </c>
      <c r="O187" s="7">
        <f t="shared" si="155"/>
        <v>0</v>
      </c>
      <c r="P187" s="4"/>
      <c r="Q187" s="4"/>
      <c r="R187" s="4"/>
      <c r="S187" s="7">
        <f t="shared" si="156"/>
        <v>0</v>
      </c>
    </row>
    <row r="188" spans="1:19" ht="13.7" customHeight="1" x14ac:dyDescent="0.15">
      <c r="A188" s="51"/>
      <c r="B188" s="17" t="s">
        <v>3</v>
      </c>
      <c r="C188" s="6">
        <f>SUM(C186:C187)</f>
        <v>317015</v>
      </c>
      <c r="D188" s="6">
        <f>SUM(D186:D187)</f>
        <v>302213</v>
      </c>
      <c r="E188" s="6">
        <f>SUM(E186:E187)</f>
        <v>396654</v>
      </c>
      <c r="F188" s="27">
        <f>SUM(F186:F187)</f>
        <v>339758</v>
      </c>
      <c r="G188" s="27">
        <f t="shared" ref="G188:M188" si="158">SUM(G186,G187)</f>
        <v>277299</v>
      </c>
      <c r="H188" s="27">
        <f t="shared" si="158"/>
        <v>296514</v>
      </c>
      <c r="I188" s="27">
        <f t="shared" si="158"/>
        <v>296762</v>
      </c>
      <c r="J188" s="27">
        <f t="shared" si="158"/>
        <v>353927</v>
      </c>
      <c r="K188" s="27">
        <f t="shared" si="158"/>
        <v>328753</v>
      </c>
      <c r="L188" s="27">
        <f t="shared" si="158"/>
        <v>395628</v>
      </c>
      <c r="M188" s="27">
        <f t="shared" si="158"/>
        <v>480199</v>
      </c>
      <c r="N188" s="6">
        <f>SUM(N186:N187)</f>
        <v>719649</v>
      </c>
      <c r="O188" s="34">
        <f t="shared" si="155"/>
        <v>4504371</v>
      </c>
      <c r="P188" s="6">
        <f>SUM(P186:P187)</f>
        <v>0</v>
      </c>
      <c r="Q188" s="6">
        <f>SUM(Q186:Q187)</f>
        <v>0</v>
      </c>
      <c r="R188" s="6">
        <f>SUM(R186:R187)</f>
        <v>0</v>
      </c>
      <c r="S188" s="34">
        <f t="shared" si="156"/>
        <v>3488489</v>
      </c>
    </row>
    <row r="189" spans="1:19" ht="13.7" customHeight="1" x14ac:dyDescent="0.15">
      <c r="A189" s="45" t="s">
        <v>34</v>
      </c>
      <c r="B189" s="16" t="s">
        <v>4</v>
      </c>
      <c r="C189" s="5">
        <v>108239</v>
      </c>
      <c r="D189" s="5">
        <v>109385</v>
      </c>
      <c r="E189" s="5">
        <v>134063</v>
      </c>
      <c r="F189" s="33">
        <v>114343</v>
      </c>
      <c r="G189" s="33">
        <v>138152</v>
      </c>
      <c r="H189" s="33">
        <v>123874</v>
      </c>
      <c r="I189" s="33">
        <v>129449</v>
      </c>
      <c r="J189" s="33">
        <v>156914</v>
      </c>
      <c r="K189" s="33">
        <v>129108</v>
      </c>
      <c r="L189" s="33">
        <v>142405</v>
      </c>
      <c r="M189" s="33">
        <v>142904</v>
      </c>
      <c r="N189" s="5">
        <v>122037</v>
      </c>
      <c r="O189" s="5">
        <f t="shared" si="155"/>
        <v>1550873</v>
      </c>
      <c r="P189" s="5"/>
      <c r="Q189" s="5"/>
      <c r="R189" s="5"/>
      <c r="S189" s="5">
        <f t="shared" si="156"/>
        <v>1199186</v>
      </c>
    </row>
    <row r="190" spans="1:19" ht="13.7" customHeight="1" x14ac:dyDescent="0.15">
      <c r="A190" s="46"/>
      <c r="B190" s="15" t="s">
        <v>2</v>
      </c>
      <c r="C190" s="4">
        <v>0</v>
      </c>
      <c r="D190" s="4">
        <v>0</v>
      </c>
      <c r="E190" s="4">
        <v>0</v>
      </c>
      <c r="F190" s="32">
        <v>0</v>
      </c>
      <c r="G190" s="32">
        <v>2054</v>
      </c>
      <c r="H190" s="32">
        <v>2702</v>
      </c>
      <c r="I190" s="32">
        <v>3194</v>
      </c>
      <c r="J190" s="32">
        <v>3135</v>
      </c>
      <c r="K190" s="32">
        <v>2839</v>
      </c>
      <c r="L190" s="32">
        <v>2717</v>
      </c>
      <c r="M190" s="32">
        <v>2722</v>
      </c>
      <c r="N190" s="4">
        <v>2970</v>
      </c>
      <c r="O190" s="7">
        <f t="shared" si="155"/>
        <v>22333</v>
      </c>
      <c r="P190" s="4"/>
      <c r="Q190" s="4"/>
      <c r="R190" s="4"/>
      <c r="S190" s="7">
        <f t="shared" si="156"/>
        <v>22333</v>
      </c>
    </row>
    <row r="191" spans="1:19" ht="13.7" customHeight="1" x14ac:dyDescent="0.15">
      <c r="A191" s="46"/>
      <c r="B191" s="17" t="s">
        <v>3</v>
      </c>
      <c r="C191" s="6">
        <f>SUM(C189:C190)</f>
        <v>108239</v>
      </c>
      <c r="D191" s="6">
        <f>SUM(D189:D190)</f>
        <v>109385</v>
      </c>
      <c r="E191" s="6">
        <f>SUM(E189:E190)</f>
        <v>134063</v>
      </c>
      <c r="F191" s="28">
        <f>SUM(F189:F190)</f>
        <v>114343</v>
      </c>
      <c r="G191" s="28">
        <f t="shared" ref="G191:M191" si="159">SUM(G189,G190)</f>
        <v>140206</v>
      </c>
      <c r="H191" s="28">
        <f t="shared" si="159"/>
        <v>126576</v>
      </c>
      <c r="I191" s="28">
        <f t="shared" si="159"/>
        <v>132643</v>
      </c>
      <c r="J191" s="28">
        <f t="shared" si="159"/>
        <v>160049</v>
      </c>
      <c r="K191" s="28">
        <f t="shared" si="159"/>
        <v>131947</v>
      </c>
      <c r="L191" s="28">
        <f t="shared" si="159"/>
        <v>145122</v>
      </c>
      <c r="M191" s="28">
        <f t="shared" si="159"/>
        <v>145626</v>
      </c>
      <c r="N191" s="6">
        <f>SUM(N189:N190)</f>
        <v>125007</v>
      </c>
      <c r="O191" s="34">
        <f t="shared" si="155"/>
        <v>1573206</v>
      </c>
      <c r="P191" s="6">
        <f>SUM(P189:P190)</f>
        <v>0</v>
      </c>
      <c r="Q191" s="6">
        <f>SUM(Q189:Q190)</f>
        <v>0</v>
      </c>
      <c r="R191" s="6">
        <f>SUM(R189:R190)</f>
        <v>0</v>
      </c>
      <c r="S191" s="34">
        <f t="shared" si="156"/>
        <v>1221519</v>
      </c>
    </row>
    <row r="192" spans="1:19" ht="13.7" customHeight="1" x14ac:dyDescent="0.15">
      <c r="A192" s="46"/>
      <c r="B192" s="16" t="s">
        <v>5</v>
      </c>
      <c r="C192" s="5">
        <v>184392</v>
      </c>
      <c r="D192" s="5">
        <v>166284</v>
      </c>
      <c r="E192" s="5">
        <v>206953</v>
      </c>
      <c r="F192" s="33">
        <v>201184</v>
      </c>
      <c r="G192" s="33">
        <v>192034</v>
      </c>
      <c r="H192" s="33">
        <v>178948</v>
      </c>
      <c r="I192" s="33">
        <v>170138</v>
      </c>
      <c r="J192" s="33">
        <v>211037</v>
      </c>
      <c r="K192" s="33">
        <v>185975</v>
      </c>
      <c r="L192" s="33">
        <v>196504</v>
      </c>
      <c r="M192" s="33">
        <v>183799</v>
      </c>
      <c r="N192" s="5">
        <v>249699</v>
      </c>
      <c r="O192" s="5">
        <f t="shared" si="155"/>
        <v>2326947</v>
      </c>
      <c r="P192" s="5"/>
      <c r="Q192" s="5"/>
      <c r="R192" s="5"/>
      <c r="S192" s="5">
        <f t="shared" si="156"/>
        <v>1769318</v>
      </c>
    </row>
    <row r="193" spans="1:19" ht="13.7" customHeight="1" x14ac:dyDescent="0.15">
      <c r="A193" s="46"/>
      <c r="B193" s="15" t="s">
        <v>2</v>
      </c>
      <c r="C193" s="4">
        <v>0</v>
      </c>
      <c r="D193" s="4">
        <v>0</v>
      </c>
      <c r="E193" s="4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32">
        <v>0</v>
      </c>
      <c r="L193" s="32">
        <v>0</v>
      </c>
      <c r="M193" s="32">
        <v>0</v>
      </c>
      <c r="N193" s="4">
        <v>0</v>
      </c>
      <c r="O193" s="7">
        <f t="shared" si="155"/>
        <v>0</v>
      </c>
      <c r="P193" s="4"/>
      <c r="Q193" s="4"/>
      <c r="R193" s="4"/>
      <c r="S193" s="7">
        <f t="shared" si="156"/>
        <v>0</v>
      </c>
    </row>
    <row r="194" spans="1:19" ht="13.7" customHeight="1" x14ac:dyDescent="0.15">
      <c r="A194" s="51"/>
      <c r="B194" s="17" t="s">
        <v>3</v>
      </c>
      <c r="C194" s="6">
        <f>SUM(C192:C193)</f>
        <v>184392</v>
      </c>
      <c r="D194" s="6">
        <f>SUM(D192:D193)</f>
        <v>166284</v>
      </c>
      <c r="E194" s="6">
        <f>SUM(E192:E193)</f>
        <v>206953</v>
      </c>
      <c r="F194" s="27">
        <f>SUM(F192:F193)</f>
        <v>201184</v>
      </c>
      <c r="G194" s="27">
        <f t="shared" ref="G194:M194" si="160">SUM(G192,G193)</f>
        <v>192034</v>
      </c>
      <c r="H194" s="27">
        <f t="shared" si="160"/>
        <v>178948</v>
      </c>
      <c r="I194" s="27">
        <f t="shared" si="160"/>
        <v>170138</v>
      </c>
      <c r="J194" s="27">
        <f t="shared" si="160"/>
        <v>211037</v>
      </c>
      <c r="K194" s="27">
        <f t="shared" si="160"/>
        <v>185975</v>
      </c>
      <c r="L194" s="27">
        <f t="shared" si="160"/>
        <v>196504</v>
      </c>
      <c r="M194" s="27">
        <f t="shared" si="160"/>
        <v>183799</v>
      </c>
      <c r="N194" s="6">
        <f>SUM(N192:N193)</f>
        <v>249699</v>
      </c>
      <c r="O194" s="34">
        <f t="shared" si="155"/>
        <v>2326947</v>
      </c>
      <c r="P194" s="6">
        <f>SUM(P192:P193)</f>
        <v>0</v>
      </c>
      <c r="Q194" s="6">
        <f>SUM(Q192:Q193)</f>
        <v>0</v>
      </c>
      <c r="R194" s="6">
        <f>SUM(R192:R193)</f>
        <v>0</v>
      </c>
      <c r="S194" s="34">
        <f t="shared" si="156"/>
        <v>1769318</v>
      </c>
    </row>
    <row r="195" spans="1:19" ht="13.7" customHeight="1" x14ac:dyDescent="0.15">
      <c r="A195" s="45" t="s">
        <v>35</v>
      </c>
      <c r="B195" s="16" t="s">
        <v>4</v>
      </c>
      <c r="C195" s="5">
        <v>65783</v>
      </c>
      <c r="D195" s="5">
        <v>69153</v>
      </c>
      <c r="E195" s="5">
        <v>90122</v>
      </c>
      <c r="F195" s="33">
        <v>72462</v>
      </c>
      <c r="G195" s="33">
        <v>96881</v>
      </c>
      <c r="H195" s="33">
        <v>91754</v>
      </c>
      <c r="I195" s="33">
        <v>82037</v>
      </c>
      <c r="J195" s="33">
        <v>105001</v>
      </c>
      <c r="K195" s="33">
        <v>81003</v>
      </c>
      <c r="L195" s="33">
        <v>90917</v>
      </c>
      <c r="M195" s="33">
        <v>96916</v>
      </c>
      <c r="N195" s="5">
        <v>86270</v>
      </c>
      <c r="O195" s="5">
        <f t="shared" si="155"/>
        <v>1028299</v>
      </c>
      <c r="P195" s="5"/>
      <c r="Q195" s="5"/>
      <c r="R195" s="5"/>
      <c r="S195" s="5">
        <f t="shared" si="156"/>
        <v>803241</v>
      </c>
    </row>
    <row r="196" spans="1:19" ht="13.7" customHeight="1" x14ac:dyDescent="0.15">
      <c r="A196" s="46"/>
      <c r="B196" s="15" t="s">
        <v>2</v>
      </c>
      <c r="C196" s="4">
        <v>0</v>
      </c>
      <c r="D196" s="4">
        <v>0</v>
      </c>
      <c r="E196" s="4">
        <v>772</v>
      </c>
      <c r="F196" s="32">
        <v>834</v>
      </c>
      <c r="G196" s="32">
        <v>0</v>
      </c>
      <c r="H196" s="32">
        <v>0</v>
      </c>
      <c r="I196" s="32">
        <v>0</v>
      </c>
      <c r="J196" s="32">
        <v>0</v>
      </c>
      <c r="K196" s="32">
        <v>0</v>
      </c>
      <c r="L196" s="32">
        <v>0</v>
      </c>
      <c r="M196" s="32">
        <v>2954</v>
      </c>
      <c r="N196" s="4">
        <v>1847</v>
      </c>
      <c r="O196" s="7">
        <f t="shared" si="155"/>
        <v>6407</v>
      </c>
      <c r="P196" s="4"/>
      <c r="Q196" s="4"/>
      <c r="R196" s="4"/>
      <c r="S196" s="7">
        <f t="shared" si="156"/>
        <v>5635</v>
      </c>
    </row>
    <row r="197" spans="1:19" ht="13.7" customHeight="1" x14ac:dyDescent="0.15">
      <c r="A197" s="46"/>
      <c r="B197" s="17" t="s">
        <v>3</v>
      </c>
      <c r="C197" s="6">
        <f>SUM(C195:C196)</f>
        <v>65783</v>
      </c>
      <c r="D197" s="6">
        <f>SUM(D195:D196)</f>
        <v>69153</v>
      </c>
      <c r="E197" s="6">
        <f>SUM(E195:E196)</f>
        <v>90894</v>
      </c>
      <c r="F197" s="28">
        <f>SUM(F195:F196)</f>
        <v>73296</v>
      </c>
      <c r="G197" s="28">
        <f t="shared" ref="G197:M197" si="161">SUM(G195,G196)</f>
        <v>96881</v>
      </c>
      <c r="H197" s="28">
        <f t="shared" si="161"/>
        <v>91754</v>
      </c>
      <c r="I197" s="28">
        <f t="shared" si="161"/>
        <v>82037</v>
      </c>
      <c r="J197" s="28">
        <f t="shared" si="161"/>
        <v>105001</v>
      </c>
      <c r="K197" s="28">
        <f t="shared" si="161"/>
        <v>81003</v>
      </c>
      <c r="L197" s="28">
        <f t="shared" si="161"/>
        <v>90917</v>
      </c>
      <c r="M197" s="28">
        <f t="shared" si="161"/>
        <v>99870</v>
      </c>
      <c r="N197" s="6">
        <f t="shared" ref="N197" si="162">SUM(N195:N196)</f>
        <v>88117</v>
      </c>
      <c r="O197" s="34">
        <f t="shared" si="155"/>
        <v>1034706</v>
      </c>
      <c r="P197" s="6">
        <f>SUM(P195:P196)</f>
        <v>0</v>
      </c>
      <c r="Q197" s="6">
        <f>SUM(Q195:Q196)</f>
        <v>0</v>
      </c>
      <c r="R197" s="6">
        <f>SUM(R195:R196)</f>
        <v>0</v>
      </c>
      <c r="S197" s="34">
        <f t="shared" si="156"/>
        <v>808876</v>
      </c>
    </row>
    <row r="198" spans="1:19" ht="13.7" customHeight="1" x14ac:dyDescent="0.15">
      <c r="A198" s="46"/>
      <c r="B198" s="16" t="s">
        <v>5</v>
      </c>
      <c r="C198" s="5">
        <v>81404</v>
      </c>
      <c r="D198" s="5">
        <v>60642</v>
      </c>
      <c r="E198" s="5">
        <v>69364</v>
      </c>
      <c r="F198" s="33">
        <v>99480</v>
      </c>
      <c r="G198" s="33">
        <v>70477</v>
      </c>
      <c r="H198" s="33">
        <v>101703</v>
      </c>
      <c r="I198" s="33">
        <v>110012</v>
      </c>
      <c r="J198" s="33">
        <v>118642</v>
      </c>
      <c r="K198" s="33">
        <v>89155</v>
      </c>
      <c r="L198" s="33">
        <v>76417</v>
      </c>
      <c r="M198" s="33">
        <v>82504</v>
      </c>
      <c r="N198" s="5">
        <v>100020</v>
      </c>
      <c r="O198" s="5">
        <f t="shared" si="155"/>
        <v>1059820</v>
      </c>
      <c r="P198" s="5"/>
      <c r="Q198" s="5"/>
      <c r="R198" s="5"/>
      <c r="S198" s="5">
        <f t="shared" si="156"/>
        <v>848410</v>
      </c>
    </row>
    <row r="199" spans="1:19" ht="13.7" customHeight="1" x14ac:dyDescent="0.15">
      <c r="A199" s="46"/>
      <c r="B199" s="15" t="s">
        <v>2</v>
      </c>
      <c r="C199" s="4">
        <v>0</v>
      </c>
      <c r="D199" s="4">
        <v>0</v>
      </c>
      <c r="E199" s="4"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32">
        <v>0</v>
      </c>
      <c r="L199" s="32">
        <v>0</v>
      </c>
      <c r="M199" s="32">
        <v>0</v>
      </c>
      <c r="N199" s="4">
        <v>0</v>
      </c>
      <c r="O199" s="7">
        <f t="shared" si="155"/>
        <v>0</v>
      </c>
      <c r="P199" s="4"/>
      <c r="Q199" s="4"/>
      <c r="R199" s="4"/>
      <c r="S199" s="7">
        <f t="shared" si="156"/>
        <v>0</v>
      </c>
    </row>
    <row r="200" spans="1:19" ht="13.7" customHeight="1" x14ac:dyDescent="0.15">
      <c r="A200" s="51"/>
      <c r="B200" s="17" t="s">
        <v>3</v>
      </c>
      <c r="C200" s="6">
        <f>SUM(C198:C199)</f>
        <v>81404</v>
      </c>
      <c r="D200" s="6">
        <f>SUM(D198:D199)</f>
        <v>60642</v>
      </c>
      <c r="E200" s="6">
        <f>SUM(E198:E199)</f>
        <v>69364</v>
      </c>
      <c r="F200" s="27">
        <f>SUM(F198:F199)</f>
        <v>99480</v>
      </c>
      <c r="G200" s="27">
        <f t="shared" ref="G200:M200" si="163">SUM(G198,G199)</f>
        <v>70477</v>
      </c>
      <c r="H200" s="27">
        <f t="shared" si="163"/>
        <v>101703</v>
      </c>
      <c r="I200" s="27">
        <f t="shared" si="163"/>
        <v>110012</v>
      </c>
      <c r="J200" s="27">
        <f t="shared" si="163"/>
        <v>118642</v>
      </c>
      <c r="K200" s="27">
        <f t="shared" si="163"/>
        <v>89155</v>
      </c>
      <c r="L200" s="27">
        <f t="shared" si="163"/>
        <v>76417</v>
      </c>
      <c r="M200" s="27">
        <f t="shared" si="163"/>
        <v>82504</v>
      </c>
      <c r="N200" s="6">
        <f t="shared" ref="N200" si="164">SUM(N198:N199)</f>
        <v>100020</v>
      </c>
      <c r="O200" s="34">
        <f t="shared" si="155"/>
        <v>1059820</v>
      </c>
      <c r="P200" s="6">
        <f>SUM(P198:P199)</f>
        <v>0</v>
      </c>
      <c r="Q200" s="6">
        <f>SUM(Q198:Q199)</f>
        <v>0</v>
      </c>
      <c r="R200" s="6">
        <f>SUM(R198:R199)</f>
        <v>0</v>
      </c>
      <c r="S200" s="34">
        <f t="shared" si="156"/>
        <v>848410</v>
      </c>
    </row>
    <row r="201" spans="1:19" ht="13.7" customHeight="1" x14ac:dyDescent="0.15">
      <c r="A201" s="56" t="s">
        <v>36</v>
      </c>
      <c r="B201" s="16" t="s">
        <v>4</v>
      </c>
      <c r="C201" s="25">
        <f t="shared" ref="C201:N201" si="165">SUM(C207,C213,C219,C225,C231,C242,C248,C254,C260,C266,C272,C278,C284,C290,C301,C307,C313,C319,C325,C331,C337,C343)</f>
        <v>2777866</v>
      </c>
      <c r="D201" s="25">
        <f t="shared" si="165"/>
        <v>2859655</v>
      </c>
      <c r="E201" s="25">
        <f t="shared" si="165"/>
        <v>3449354</v>
      </c>
      <c r="F201" s="25">
        <f t="shared" si="165"/>
        <v>2851845</v>
      </c>
      <c r="G201" s="25">
        <f t="shared" si="165"/>
        <v>3196313</v>
      </c>
      <c r="H201" s="25">
        <f t="shared" si="165"/>
        <v>2843312</v>
      </c>
      <c r="I201" s="25">
        <f t="shared" si="165"/>
        <v>2988295</v>
      </c>
      <c r="J201" s="25">
        <f t="shared" si="165"/>
        <v>3379517</v>
      </c>
      <c r="K201" s="25">
        <f t="shared" si="165"/>
        <v>3038868</v>
      </c>
      <c r="L201" s="25">
        <f t="shared" si="165"/>
        <v>3400789</v>
      </c>
      <c r="M201" s="25">
        <f t="shared" si="165"/>
        <v>3414754</v>
      </c>
      <c r="N201" s="25">
        <f t="shared" si="165"/>
        <v>3241896</v>
      </c>
      <c r="O201" s="29">
        <f t="shared" si="155"/>
        <v>37442464</v>
      </c>
      <c r="P201" s="25">
        <f t="shared" ref="P201:R206" si="166">SUM(P207,P213,P219,P225,P231,P242,P248,P254,P260,P266,P272,P278,P284,P290,P301,P307,P313,P319,P325,P331,P337,P343)</f>
        <v>0</v>
      </c>
      <c r="Q201" s="25">
        <f t="shared" si="166"/>
        <v>0</v>
      </c>
      <c r="R201" s="25">
        <f t="shared" si="166"/>
        <v>0</v>
      </c>
      <c r="S201" s="29">
        <f t="shared" si="156"/>
        <v>28355589</v>
      </c>
    </row>
    <row r="202" spans="1:19" ht="13.7" customHeight="1" x14ac:dyDescent="0.15">
      <c r="A202" s="57"/>
      <c r="B202" s="15" t="s">
        <v>2</v>
      </c>
      <c r="C202" s="25">
        <f t="shared" ref="C202:N202" si="167">SUM(C208,C214,C220,C226,C232,C243,C249,C255,C261,C267,C273,C279,C285,C291,C302,C308,C314,C320,C326,C332,C338,C344)</f>
        <v>445872</v>
      </c>
      <c r="D202" s="25">
        <f t="shared" si="167"/>
        <v>437989</v>
      </c>
      <c r="E202" s="25">
        <f t="shared" si="167"/>
        <v>490155</v>
      </c>
      <c r="F202" s="25">
        <f t="shared" si="167"/>
        <v>471979</v>
      </c>
      <c r="G202" s="25">
        <f t="shared" si="167"/>
        <v>485042</v>
      </c>
      <c r="H202" s="25">
        <f t="shared" si="167"/>
        <v>532219</v>
      </c>
      <c r="I202" s="25">
        <f t="shared" si="167"/>
        <v>571038</v>
      </c>
      <c r="J202" s="25">
        <f t="shared" si="167"/>
        <v>648220</v>
      </c>
      <c r="K202" s="25">
        <f t="shared" si="167"/>
        <v>585044</v>
      </c>
      <c r="L202" s="25">
        <f t="shared" si="167"/>
        <v>669455</v>
      </c>
      <c r="M202" s="25">
        <f t="shared" si="167"/>
        <v>701604</v>
      </c>
      <c r="N202" s="25">
        <f t="shared" si="167"/>
        <v>744767</v>
      </c>
      <c r="O202" s="29">
        <f t="shared" si="155"/>
        <v>6783384</v>
      </c>
      <c r="P202" s="25">
        <f t="shared" si="166"/>
        <v>0</v>
      </c>
      <c r="Q202" s="25">
        <f t="shared" si="166"/>
        <v>0</v>
      </c>
      <c r="R202" s="25">
        <f t="shared" si="166"/>
        <v>0</v>
      </c>
      <c r="S202" s="29">
        <f t="shared" si="156"/>
        <v>5409368</v>
      </c>
    </row>
    <row r="203" spans="1:19" ht="13.7" customHeight="1" x14ac:dyDescent="0.15">
      <c r="A203" s="57"/>
      <c r="B203" s="17" t="s">
        <v>3</v>
      </c>
      <c r="C203" s="26">
        <f t="shared" ref="C203:N203" si="168">SUM(C209,C215,C221,C227,C233,C244,C250,C256,C262,C268,C274,C280,C286,C292,C303,C309,C315,C321,C327,C333,C339,C345)</f>
        <v>3223738</v>
      </c>
      <c r="D203" s="26">
        <f t="shared" si="168"/>
        <v>3297644</v>
      </c>
      <c r="E203" s="26">
        <f t="shared" si="168"/>
        <v>3939509</v>
      </c>
      <c r="F203" s="26">
        <f t="shared" si="168"/>
        <v>3323824</v>
      </c>
      <c r="G203" s="26">
        <f t="shared" si="168"/>
        <v>3681355</v>
      </c>
      <c r="H203" s="26">
        <f t="shared" si="168"/>
        <v>3375531</v>
      </c>
      <c r="I203" s="26">
        <f t="shared" si="168"/>
        <v>3559333</v>
      </c>
      <c r="J203" s="40">
        <f t="shared" si="168"/>
        <v>4027737</v>
      </c>
      <c r="K203" s="26">
        <f t="shared" si="168"/>
        <v>3623912</v>
      </c>
      <c r="L203" s="26">
        <f t="shared" si="168"/>
        <v>4070244</v>
      </c>
      <c r="M203" s="26">
        <f t="shared" si="168"/>
        <v>4116358</v>
      </c>
      <c r="N203" s="26">
        <f t="shared" si="168"/>
        <v>3986663</v>
      </c>
      <c r="O203" s="27">
        <f t="shared" si="155"/>
        <v>44225848</v>
      </c>
      <c r="P203" s="26">
        <f t="shared" si="166"/>
        <v>0</v>
      </c>
      <c r="Q203" s="26">
        <f t="shared" si="166"/>
        <v>0</v>
      </c>
      <c r="R203" s="26">
        <f t="shared" si="166"/>
        <v>0</v>
      </c>
      <c r="S203" s="27">
        <f t="shared" si="156"/>
        <v>33764957</v>
      </c>
    </row>
    <row r="204" spans="1:19" ht="13.7" customHeight="1" x14ac:dyDescent="0.15">
      <c r="A204" s="57"/>
      <c r="B204" s="16" t="s">
        <v>5</v>
      </c>
      <c r="C204" s="25">
        <f t="shared" ref="C204:N204" si="169">SUM(C210,C216,C222,C228,C234,C245,C251,C257,C263,C269,C275,C281,C287,C293,C304,C310,C316,C322,C328,C334,C340,C346)</f>
        <v>12384218</v>
      </c>
      <c r="D204" s="25">
        <f t="shared" si="169"/>
        <v>12172168</v>
      </c>
      <c r="E204" s="25">
        <f t="shared" si="169"/>
        <v>14515227</v>
      </c>
      <c r="F204" s="25">
        <f t="shared" si="169"/>
        <v>12983059</v>
      </c>
      <c r="G204" s="25">
        <f t="shared" si="169"/>
        <v>12217612</v>
      </c>
      <c r="H204" s="25">
        <f t="shared" si="169"/>
        <v>12500297</v>
      </c>
      <c r="I204" s="25">
        <f t="shared" si="169"/>
        <v>13072050</v>
      </c>
      <c r="J204" s="39">
        <f t="shared" si="169"/>
        <v>12778469</v>
      </c>
      <c r="K204" s="25">
        <f t="shared" si="169"/>
        <v>12661312</v>
      </c>
      <c r="L204" s="25">
        <f t="shared" si="169"/>
        <v>13369461</v>
      </c>
      <c r="M204" s="25">
        <f t="shared" si="169"/>
        <v>13795254</v>
      </c>
      <c r="N204" s="25">
        <f t="shared" si="169"/>
        <v>17178284</v>
      </c>
      <c r="O204" s="5">
        <f t="shared" si="155"/>
        <v>159627411</v>
      </c>
      <c r="P204" s="25">
        <f t="shared" si="166"/>
        <v>0</v>
      </c>
      <c r="Q204" s="25">
        <f t="shared" si="166"/>
        <v>0</v>
      </c>
      <c r="R204" s="25">
        <f t="shared" si="166"/>
        <v>0</v>
      </c>
      <c r="S204" s="5">
        <f t="shared" si="156"/>
        <v>120555798</v>
      </c>
    </row>
    <row r="205" spans="1:19" ht="13.7" customHeight="1" x14ac:dyDescent="0.15">
      <c r="A205" s="57"/>
      <c r="B205" s="15" t="s">
        <v>2</v>
      </c>
      <c r="C205" s="25">
        <f t="shared" ref="C205:N205" si="170">SUM(C211,C217,C223,C229,C235,C246,C252,C258,C264,C270,C276,C282,C288,C294,C305,C311,C317,C323,C329,C335,C341,C347)</f>
        <v>2795398</v>
      </c>
      <c r="D205" s="25">
        <f t="shared" si="170"/>
        <v>3248415</v>
      </c>
      <c r="E205" s="25">
        <f t="shared" si="170"/>
        <v>3730507</v>
      </c>
      <c r="F205" s="25">
        <f t="shared" si="170"/>
        <v>3180877</v>
      </c>
      <c r="G205" s="25">
        <f t="shared" si="170"/>
        <v>3026346</v>
      </c>
      <c r="H205" s="25">
        <f t="shared" si="170"/>
        <v>3054632</v>
      </c>
      <c r="I205" s="25">
        <f t="shared" si="170"/>
        <v>2927014</v>
      </c>
      <c r="J205" s="39">
        <f t="shared" si="170"/>
        <v>3199390</v>
      </c>
      <c r="K205" s="25">
        <f t="shared" si="170"/>
        <v>3205700</v>
      </c>
      <c r="L205" s="25">
        <f t="shared" si="170"/>
        <v>3445589</v>
      </c>
      <c r="M205" s="25">
        <f t="shared" si="170"/>
        <v>3365391</v>
      </c>
      <c r="N205" s="25">
        <f t="shared" si="170"/>
        <v>3548503</v>
      </c>
      <c r="O205" s="7">
        <f t="shared" si="155"/>
        <v>38727762</v>
      </c>
      <c r="P205" s="25">
        <f t="shared" si="166"/>
        <v>0</v>
      </c>
      <c r="Q205" s="25">
        <f t="shared" si="166"/>
        <v>0</v>
      </c>
      <c r="R205" s="25">
        <f t="shared" si="166"/>
        <v>0</v>
      </c>
      <c r="S205" s="7">
        <f t="shared" si="156"/>
        <v>28953442</v>
      </c>
    </row>
    <row r="206" spans="1:19" ht="13.7" customHeight="1" x14ac:dyDescent="0.15">
      <c r="A206" s="58"/>
      <c r="B206" s="17" t="s">
        <v>3</v>
      </c>
      <c r="C206" s="24">
        <f t="shared" ref="C206:N206" si="171">SUM(C212,C218,C224,C230,C236,C247,C253,C259,C265,C271,C277,C283,C289,C295,C306,C312,C318,C324,C330,C336,C342,C348)</f>
        <v>15179616</v>
      </c>
      <c r="D206" s="24">
        <f t="shared" si="171"/>
        <v>15420583</v>
      </c>
      <c r="E206" s="24">
        <f t="shared" si="171"/>
        <v>18245734</v>
      </c>
      <c r="F206" s="24">
        <f t="shared" si="171"/>
        <v>16163936</v>
      </c>
      <c r="G206" s="24">
        <f t="shared" si="171"/>
        <v>15243958</v>
      </c>
      <c r="H206" s="24">
        <f t="shared" si="171"/>
        <v>15554929</v>
      </c>
      <c r="I206" s="24">
        <f t="shared" si="171"/>
        <v>15999064</v>
      </c>
      <c r="J206" s="38">
        <f t="shared" si="171"/>
        <v>15977859</v>
      </c>
      <c r="K206" s="24">
        <f t="shared" si="171"/>
        <v>15867012</v>
      </c>
      <c r="L206" s="24">
        <f t="shared" si="171"/>
        <v>16815050</v>
      </c>
      <c r="M206" s="24">
        <f t="shared" si="171"/>
        <v>17160645</v>
      </c>
      <c r="N206" s="24">
        <f t="shared" si="171"/>
        <v>20726787</v>
      </c>
      <c r="O206" s="34">
        <f t="shared" si="155"/>
        <v>198355173</v>
      </c>
      <c r="P206" s="24">
        <f t="shared" si="166"/>
        <v>0</v>
      </c>
      <c r="Q206" s="24">
        <f t="shared" si="166"/>
        <v>0</v>
      </c>
      <c r="R206" s="24">
        <f t="shared" si="166"/>
        <v>0</v>
      </c>
      <c r="S206" s="34">
        <f t="shared" si="156"/>
        <v>149509240</v>
      </c>
    </row>
    <row r="207" spans="1:19" ht="13.7" customHeight="1" x14ac:dyDescent="0.15">
      <c r="A207" s="45" t="s">
        <v>37</v>
      </c>
      <c r="B207" s="16" t="s">
        <v>4</v>
      </c>
      <c r="C207" s="5">
        <v>1337134</v>
      </c>
      <c r="D207" s="5">
        <v>1386331</v>
      </c>
      <c r="E207" s="5">
        <v>1615798</v>
      </c>
      <c r="F207" s="5">
        <v>1350798</v>
      </c>
      <c r="G207" s="5">
        <v>1463577</v>
      </c>
      <c r="H207" s="5">
        <v>1376175</v>
      </c>
      <c r="I207" s="5">
        <v>1392408</v>
      </c>
      <c r="J207" s="5">
        <v>1544919</v>
      </c>
      <c r="K207" s="5">
        <v>1429084</v>
      </c>
      <c r="L207" s="5">
        <v>1601278</v>
      </c>
      <c r="M207" s="33">
        <v>1608817</v>
      </c>
      <c r="N207" s="5">
        <v>1568729</v>
      </c>
      <c r="O207" s="5">
        <f t="shared" si="155"/>
        <v>17675048</v>
      </c>
      <c r="P207" s="5"/>
      <c r="Q207" s="5"/>
      <c r="R207" s="5"/>
      <c r="S207" s="5">
        <f t="shared" si="156"/>
        <v>13335785</v>
      </c>
    </row>
    <row r="208" spans="1:19" ht="13.7" customHeight="1" x14ac:dyDescent="0.15">
      <c r="A208" s="46"/>
      <c r="B208" s="15" t="s">
        <v>2</v>
      </c>
      <c r="C208" s="4">
        <v>435915</v>
      </c>
      <c r="D208" s="4">
        <v>426822</v>
      </c>
      <c r="E208" s="4">
        <v>473441</v>
      </c>
      <c r="F208" s="4">
        <v>455533</v>
      </c>
      <c r="G208" s="4">
        <v>469554</v>
      </c>
      <c r="H208" s="4">
        <v>509834</v>
      </c>
      <c r="I208" s="4">
        <v>542292</v>
      </c>
      <c r="J208" s="4">
        <v>615745</v>
      </c>
      <c r="K208" s="4">
        <v>542578</v>
      </c>
      <c r="L208" s="4">
        <v>618350</v>
      </c>
      <c r="M208" s="32">
        <v>639952</v>
      </c>
      <c r="N208" s="4">
        <v>670861</v>
      </c>
      <c r="O208" s="7">
        <f t="shared" si="155"/>
        <v>6400877</v>
      </c>
      <c r="P208" s="4"/>
      <c r="Q208" s="4"/>
      <c r="R208" s="4"/>
      <c r="S208" s="7">
        <f t="shared" si="156"/>
        <v>5064699</v>
      </c>
    </row>
    <row r="209" spans="1:19" ht="13.7" customHeight="1" x14ac:dyDescent="0.15">
      <c r="A209" s="46"/>
      <c r="B209" s="17" t="s">
        <v>3</v>
      </c>
      <c r="C209" s="6">
        <f>SUM(C207:C208)</f>
        <v>1773049</v>
      </c>
      <c r="D209" s="6">
        <f>SUM(D207:D208)</f>
        <v>1813153</v>
      </c>
      <c r="E209" s="6">
        <f>SUM(E207:E208)</f>
        <v>2089239</v>
      </c>
      <c r="F209" s="28">
        <f>SUM(F207:F208)</f>
        <v>1806331</v>
      </c>
      <c r="G209" s="28">
        <f>SUM(G207,G208)</f>
        <v>1933131</v>
      </c>
      <c r="H209" s="28">
        <f t="shared" ref="H209:M209" si="172">SUM(H207,H208)</f>
        <v>1886009</v>
      </c>
      <c r="I209" s="28">
        <f t="shared" si="172"/>
        <v>1934700</v>
      </c>
      <c r="J209" s="28">
        <f t="shared" si="172"/>
        <v>2160664</v>
      </c>
      <c r="K209" s="28">
        <f t="shared" si="172"/>
        <v>1971662</v>
      </c>
      <c r="L209" s="28">
        <f t="shared" si="172"/>
        <v>2219628</v>
      </c>
      <c r="M209" s="28">
        <f t="shared" si="172"/>
        <v>2248769</v>
      </c>
      <c r="N209" s="6">
        <f t="shared" ref="N209" si="173">SUM(N207:N208)</f>
        <v>2239590</v>
      </c>
      <c r="O209" s="34">
        <f>SUM(C209:N209)</f>
        <v>24075925</v>
      </c>
      <c r="P209" s="6">
        <f>SUM(P207:P208)</f>
        <v>0</v>
      </c>
      <c r="Q209" s="6">
        <f>SUM(Q207:Q208)</f>
        <v>0</v>
      </c>
      <c r="R209" s="6">
        <f>SUM(R207:R208)</f>
        <v>0</v>
      </c>
      <c r="S209" s="34">
        <f t="shared" si="156"/>
        <v>18400484</v>
      </c>
    </row>
    <row r="210" spans="1:19" ht="13.7" customHeight="1" x14ac:dyDescent="0.15">
      <c r="A210" s="46"/>
      <c r="B210" s="16" t="s">
        <v>5</v>
      </c>
      <c r="C210" s="5">
        <v>9075368</v>
      </c>
      <c r="D210" s="5">
        <v>8913248</v>
      </c>
      <c r="E210" s="5">
        <v>10400030</v>
      </c>
      <c r="F210" s="33">
        <v>9424868</v>
      </c>
      <c r="G210" s="33">
        <v>8841585</v>
      </c>
      <c r="H210" s="33">
        <v>9366290</v>
      </c>
      <c r="I210" s="33">
        <v>9993924</v>
      </c>
      <c r="J210" s="33">
        <v>9658597</v>
      </c>
      <c r="K210" s="33">
        <v>9587385</v>
      </c>
      <c r="L210" s="33">
        <v>10248276</v>
      </c>
      <c r="M210" s="33">
        <v>10346887</v>
      </c>
      <c r="N210" s="5">
        <v>12557518</v>
      </c>
      <c r="O210" s="5">
        <f t="shared" si="155"/>
        <v>118413976</v>
      </c>
      <c r="P210" s="5"/>
      <c r="Q210" s="5"/>
      <c r="R210" s="5"/>
      <c r="S210" s="5">
        <f t="shared" si="156"/>
        <v>90025330</v>
      </c>
    </row>
    <row r="211" spans="1:19" ht="13.7" customHeight="1" x14ac:dyDescent="0.15">
      <c r="A211" s="46"/>
      <c r="B211" s="15" t="s">
        <v>2</v>
      </c>
      <c r="C211" s="7">
        <v>1949378</v>
      </c>
      <c r="D211" s="7">
        <v>2056326</v>
      </c>
      <c r="E211" s="7">
        <v>2380675</v>
      </c>
      <c r="F211" s="29">
        <v>2097246</v>
      </c>
      <c r="G211" s="29">
        <v>2163698</v>
      </c>
      <c r="H211" s="29">
        <v>2156919</v>
      </c>
      <c r="I211" s="29">
        <v>2234690</v>
      </c>
      <c r="J211" s="29">
        <v>2238388</v>
      </c>
      <c r="K211" s="29">
        <v>2301318</v>
      </c>
      <c r="L211" s="29">
        <v>2589440</v>
      </c>
      <c r="M211" s="29">
        <v>2460859</v>
      </c>
      <c r="N211" s="7">
        <v>2797355</v>
      </c>
      <c r="O211" s="7">
        <f t="shared" si="155"/>
        <v>27426292</v>
      </c>
      <c r="P211" s="7"/>
      <c r="Q211" s="7"/>
      <c r="R211" s="7"/>
      <c r="S211" s="7">
        <f t="shared" si="156"/>
        <v>21039913</v>
      </c>
    </row>
    <row r="212" spans="1:19" ht="13.7" customHeight="1" x14ac:dyDescent="0.15">
      <c r="A212" s="51"/>
      <c r="B212" s="17" t="s">
        <v>3</v>
      </c>
      <c r="C212" s="6">
        <f>SUM(C210:C211)</f>
        <v>11024746</v>
      </c>
      <c r="D212" s="6">
        <f>SUM(D210:D211)</f>
        <v>10969574</v>
      </c>
      <c r="E212" s="6">
        <f>SUM(E210:E211)</f>
        <v>12780705</v>
      </c>
      <c r="F212" s="27">
        <f>SUM(F210:F211)</f>
        <v>11522114</v>
      </c>
      <c r="G212" s="27">
        <f t="shared" ref="G212:M212" si="174">SUM(G210,G211)</f>
        <v>11005283</v>
      </c>
      <c r="H212" s="27">
        <f t="shared" si="174"/>
        <v>11523209</v>
      </c>
      <c r="I212" s="27">
        <f t="shared" si="174"/>
        <v>12228614</v>
      </c>
      <c r="J212" s="27">
        <f t="shared" si="174"/>
        <v>11896985</v>
      </c>
      <c r="K212" s="27">
        <f t="shared" si="174"/>
        <v>11888703</v>
      </c>
      <c r="L212" s="27">
        <f t="shared" si="174"/>
        <v>12837716</v>
      </c>
      <c r="M212" s="27">
        <f t="shared" si="174"/>
        <v>12807746</v>
      </c>
      <c r="N212" s="6">
        <f>SUM(N210:N211)</f>
        <v>15354873</v>
      </c>
      <c r="O212" s="34">
        <f>SUM(C212:N212)</f>
        <v>145840268</v>
      </c>
      <c r="P212" s="6">
        <f>SUM(P210:P211)</f>
        <v>0</v>
      </c>
      <c r="Q212" s="6">
        <f>SUM(Q210:Q211)</f>
        <v>0</v>
      </c>
      <c r="R212" s="6">
        <f>SUM(R210:R211)</f>
        <v>0</v>
      </c>
      <c r="S212" s="34">
        <f t="shared" si="156"/>
        <v>111065243</v>
      </c>
    </row>
    <row r="213" spans="1:19" ht="13.7" customHeight="1" x14ac:dyDescent="0.15">
      <c r="A213" s="45" t="s">
        <v>38</v>
      </c>
      <c r="B213" s="16" t="s">
        <v>4</v>
      </c>
      <c r="C213" s="5">
        <v>75096</v>
      </c>
      <c r="D213" s="5">
        <v>70121</v>
      </c>
      <c r="E213" s="5">
        <v>93968</v>
      </c>
      <c r="F213" s="5">
        <v>76688</v>
      </c>
      <c r="G213" s="5">
        <v>91778</v>
      </c>
      <c r="H213" s="5">
        <v>82132</v>
      </c>
      <c r="I213" s="5">
        <v>83291</v>
      </c>
      <c r="J213" s="5">
        <v>96365</v>
      </c>
      <c r="K213" s="5">
        <v>85572</v>
      </c>
      <c r="L213" s="5">
        <v>97057</v>
      </c>
      <c r="M213" s="33">
        <v>104195</v>
      </c>
      <c r="N213" s="5">
        <v>96765</v>
      </c>
      <c r="O213" s="5">
        <f t="shared" si="155"/>
        <v>1053028</v>
      </c>
      <c r="P213" s="5"/>
      <c r="Q213" s="5"/>
      <c r="R213" s="5"/>
      <c r="S213" s="5">
        <f t="shared" si="156"/>
        <v>813843</v>
      </c>
    </row>
    <row r="214" spans="1:19" ht="13.7" customHeight="1" x14ac:dyDescent="0.15">
      <c r="A214" s="46"/>
      <c r="B214" s="15" t="s">
        <v>2</v>
      </c>
      <c r="C214" s="7">
        <v>1027</v>
      </c>
      <c r="D214" s="7">
        <v>1104</v>
      </c>
      <c r="E214" s="7">
        <v>0</v>
      </c>
      <c r="F214" s="7">
        <v>0</v>
      </c>
      <c r="G214" s="7">
        <v>4215</v>
      </c>
      <c r="H214" s="7">
        <v>6157</v>
      </c>
      <c r="I214" s="7">
        <v>10029</v>
      </c>
      <c r="J214" s="7">
        <v>10594</v>
      </c>
      <c r="K214" s="7">
        <v>9297</v>
      </c>
      <c r="L214" s="7">
        <v>10735</v>
      </c>
      <c r="M214" s="29">
        <v>10975</v>
      </c>
      <c r="N214" s="7">
        <v>12246</v>
      </c>
      <c r="O214" s="7">
        <f t="shared" si="155"/>
        <v>76379</v>
      </c>
      <c r="P214" s="7"/>
      <c r="Q214" s="7"/>
      <c r="R214" s="7"/>
      <c r="S214" s="7">
        <f t="shared" si="156"/>
        <v>74248</v>
      </c>
    </row>
    <row r="215" spans="1:19" ht="13.7" customHeight="1" x14ac:dyDescent="0.15">
      <c r="A215" s="46"/>
      <c r="B215" s="17" t="s">
        <v>3</v>
      </c>
      <c r="C215" s="6">
        <f>SUM(C213:C214)</f>
        <v>76123</v>
      </c>
      <c r="D215" s="6">
        <f>SUM(D213:D214)</f>
        <v>71225</v>
      </c>
      <c r="E215" s="6">
        <f>SUM(E213:E214)</f>
        <v>93968</v>
      </c>
      <c r="F215" s="28">
        <f>SUM(F213:F214)</f>
        <v>76688</v>
      </c>
      <c r="G215" s="28">
        <f t="shared" ref="G215:M215" si="175">SUM(G213,G214)</f>
        <v>95993</v>
      </c>
      <c r="H215" s="28">
        <f t="shared" si="175"/>
        <v>88289</v>
      </c>
      <c r="I215" s="28">
        <f t="shared" si="175"/>
        <v>93320</v>
      </c>
      <c r="J215" s="28">
        <f t="shared" si="175"/>
        <v>106959</v>
      </c>
      <c r="K215" s="28">
        <f t="shared" si="175"/>
        <v>94869</v>
      </c>
      <c r="L215" s="28">
        <f t="shared" si="175"/>
        <v>107792</v>
      </c>
      <c r="M215" s="28">
        <f t="shared" si="175"/>
        <v>115170</v>
      </c>
      <c r="N215" s="6">
        <f t="shared" ref="N215" si="176">SUM(N213:N214)</f>
        <v>109011</v>
      </c>
      <c r="O215" s="34">
        <f t="shared" ref="O215:O236" si="177">SUM(C215:N215)</f>
        <v>1129407</v>
      </c>
      <c r="P215" s="6">
        <f>SUM(P213:P214)</f>
        <v>0</v>
      </c>
      <c r="Q215" s="6">
        <f>SUM(Q213:Q214)</f>
        <v>0</v>
      </c>
      <c r="R215" s="6">
        <f>SUM(R213:R214)</f>
        <v>0</v>
      </c>
      <c r="S215" s="34">
        <f t="shared" ref="S215:S236" si="178">SUM(F215:N215,P215:R215)</f>
        <v>888091</v>
      </c>
    </row>
    <row r="216" spans="1:19" ht="13.7" customHeight="1" x14ac:dyDescent="0.15">
      <c r="A216" s="46"/>
      <c r="B216" s="16" t="s">
        <v>5</v>
      </c>
      <c r="C216" s="5">
        <v>185162</v>
      </c>
      <c r="D216" s="5">
        <v>194664</v>
      </c>
      <c r="E216" s="5">
        <v>201914</v>
      </c>
      <c r="F216" s="33">
        <v>186296</v>
      </c>
      <c r="G216" s="33">
        <v>161747</v>
      </c>
      <c r="H216" s="33">
        <v>188304</v>
      </c>
      <c r="I216" s="33">
        <v>165325</v>
      </c>
      <c r="J216" s="33">
        <v>166905</v>
      </c>
      <c r="K216" s="33">
        <v>169805</v>
      </c>
      <c r="L216" s="33">
        <v>177148</v>
      </c>
      <c r="M216" s="33">
        <v>182504</v>
      </c>
      <c r="N216" s="5">
        <v>217175</v>
      </c>
      <c r="O216" s="5">
        <f t="shared" si="177"/>
        <v>2196949</v>
      </c>
      <c r="P216" s="5"/>
      <c r="Q216" s="5"/>
      <c r="R216" s="5"/>
      <c r="S216" s="5">
        <f t="shared" si="178"/>
        <v>1615209</v>
      </c>
    </row>
    <row r="217" spans="1:19" ht="13.7" customHeight="1" x14ac:dyDescent="0.15">
      <c r="A217" s="46"/>
      <c r="B217" s="15" t="s">
        <v>2</v>
      </c>
      <c r="C217" s="7">
        <v>845626</v>
      </c>
      <c r="D217" s="7">
        <v>1110034</v>
      </c>
      <c r="E217" s="7">
        <v>1349167</v>
      </c>
      <c r="F217" s="29">
        <v>996774</v>
      </c>
      <c r="G217" s="29">
        <v>861424</v>
      </c>
      <c r="H217" s="29">
        <v>897508</v>
      </c>
      <c r="I217" s="29">
        <v>692049</v>
      </c>
      <c r="J217" s="29">
        <v>960842</v>
      </c>
      <c r="K217" s="29">
        <v>904382</v>
      </c>
      <c r="L217" s="29">
        <v>855652</v>
      </c>
      <c r="M217" s="29">
        <v>904532</v>
      </c>
      <c r="N217" s="7">
        <v>750762</v>
      </c>
      <c r="O217" s="7">
        <f t="shared" si="177"/>
        <v>11128752</v>
      </c>
      <c r="P217" s="7"/>
      <c r="Q217" s="7"/>
      <c r="R217" s="7"/>
      <c r="S217" s="7">
        <f t="shared" si="178"/>
        <v>7823925</v>
      </c>
    </row>
    <row r="218" spans="1:19" ht="13.7" customHeight="1" x14ac:dyDescent="0.15">
      <c r="A218" s="51"/>
      <c r="B218" s="17" t="s">
        <v>3</v>
      </c>
      <c r="C218" s="6">
        <f>SUM(C216:C217)</f>
        <v>1030788</v>
      </c>
      <c r="D218" s="6">
        <f>SUM(D216:D217)</f>
        <v>1304698</v>
      </c>
      <c r="E218" s="6">
        <f>SUM(E216:E217)</f>
        <v>1551081</v>
      </c>
      <c r="F218" s="27">
        <f>SUM(F216:F217)</f>
        <v>1183070</v>
      </c>
      <c r="G218" s="27">
        <f t="shared" ref="G218:M218" si="179">SUM(G216,G217)</f>
        <v>1023171</v>
      </c>
      <c r="H218" s="27">
        <f t="shared" si="179"/>
        <v>1085812</v>
      </c>
      <c r="I218" s="27">
        <f t="shared" si="179"/>
        <v>857374</v>
      </c>
      <c r="J218" s="27">
        <f t="shared" si="179"/>
        <v>1127747</v>
      </c>
      <c r="K218" s="27">
        <f t="shared" si="179"/>
        <v>1074187</v>
      </c>
      <c r="L218" s="27">
        <f t="shared" si="179"/>
        <v>1032800</v>
      </c>
      <c r="M218" s="27">
        <f t="shared" si="179"/>
        <v>1087036</v>
      </c>
      <c r="N218" s="6">
        <f t="shared" ref="N218" si="180">SUM(N216:N217)</f>
        <v>967937</v>
      </c>
      <c r="O218" s="34">
        <f t="shared" si="177"/>
        <v>13325701</v>
      </c>
      <c r="P218" s="6">
        <f>SUM(P216:P217)</f>
        <v>0</v>
      </c>
      <c r="Q218" s="6">
        <f>SUM(Q216:Q217)</f>
        <v>0</v>
      </c>
      <c r="R218" s="6">
        <f>SUM(R216:R217)</f>
        <v>0</v>
      </c>
      <c r="S218" s="34">
        <f t="shared" si="178"/>
        <v>9439134</v>
      </c>
    </row>
    <row r="219" spans="1:19" ht="13.7" customHeight="1" x14ac:dyDescent="0.15">
      <c r="A219" s="45" t="s">
        <v>39</v>
      </c>
      <c r="B219" s="16" t="s">
        <v>4</v>
      </c>
      <c r="C219" s="5">
        <v>215950</v>
      </c>
      <c r="D219" s="5">
        <v>226275</v>
      </c>
      <c r="E219" s="5">
        <v>280374</v>
      </c>
      <c r="F219" s="33">
        <v>224792</v>
      </c>
      <c r="G219" s="33">
        <v>253424</v>
      </c>
      <c r="H219" s="33">
        <v>209098</v>
      </c>
      <c r="I219" s="33">
        <v>220607</v>
      </c>
      <c r="J219" s="33">
        <v>260642</v>
      </c>
      <c r="K219" s="33">
        <v>228862</v>
      </c>
      <c r="L219" s="33">
        <v>255193</v>
      </c>
      <c r="M219" s="33">
        <v>258382</v>
      </c>
      <c r="N219" s="5">
        <v>245124</v>
      </c>
      <c r="O219" s="5">
        <f t="shared" si="177"/>
        <v>2878723</v>
      </c>
      <c r="P219" s="5"/>
      <c r="Q219" s="5"/>
      <c r="R219" s="5"/>
      <c r="S219" s="5">
        <f t="shared" si="178"/>
        <v>2156124</v>
      </c>
    </row>
    <row r="220" spans="1:19" ht="13.7" customHeight="1" x14ac:dyDescent="0.15">
      <c r="A220" s="46"/>
      <c r="B220" s="15" t="s">
        <v>2</v>
      </c>
      <c r="C220" s="7">
        <v>0</v>
      </c>
      <c r="D220" s="7">
        <v>19</v>
      </c>
      <c r="E220" s="7">
        <v>0</v>
      </c>
      <c r="F220" s="29">
        <v>4</v>
      </c>
      <c r="G220" s="29">
        <v>0</v>
      </c>
      <c r="H220" s="29">
        <v>0</v>
      </c>
      <c r="I220" s="29">
        <v>0</v>
      </c>
      <c r="J220" s="29">
        <v>0</v>
      </c>
      <c r="K220" s="29">
        <v>0</v>
      </c>
      <c r="L220" s="29">
        <v>90</v>
      </c>
      <c r="M220" s="29">
        <v>314</v>
      </c>
      <c r="N220" s="7">
        <v>845</v>
      </c>
      <c r="O220" s="7">
        <f t="shared" si="177"/>
        <v>1272</v>
      </c>
      <c r="P220" s="7"/>
      <c r="Q220" s="7"/>
      <c r="R220" s="7"/>
      <c r="S220" s="7">
        <f t="shared" si="178"/>
        <v>1253</v>
      </c>
    </row>
    <row r="221" spans="1:19" ht="13.7" customHeight="1" x14ac:dyDescent="0.15">
      <c r="A221" s="46"/>
      <c r="B221" s="17" t="s">
        <v>3</v>
      </c>
      <c r="C221" s="6">
        <f>SUM(C219:C220)</f>
        <v>215950</v>
      </c>
      <c r="D221" s="6">
        <f>SUM(D219:D220)</f>
        <v>226294</v>
      </c>
      <c r="E221" s="6">
        <f>SUM(E219:E220)</f>
        <v>280374</v>
      </c>
      <c r="F221" s="28">
        <f>SUM(F219:F220)</f>
        <v>224796</v>
      </c>
      <c r="G221" s="28">
        <f t="shared" ref="G221:M221" si="181">SUM(G219,G220)</f>
        <v>253424</v>
      </c>
      <c r="H221" s="28">
        <f t="shared" si="181"/>
        <v>209098</v>
      </c>
      <c r="I221" s="28">
        <f t="shared" si="181"/>
        <v>220607</v>
      </c>
      <c r="J221" s="28">
        <f t="shared" si="181"/>
        <v>260642</v>
      </c>
      <c r="K221" s="28">
        <f t="shared" si="181"/>
        <v>228862</v>
      </c>
      <c r="L221" s="28">
        <f t="shared" si="181"/>
        <v>255283</v>
      </c>
      <c r="M221" s="28">
        <f t="shared" si="181"/>
        <v>258696</v>
      </c>
      <c r="N221" s="6">
        <f t="shared" ref="N221" si="182">SUM(N219:N220)</f>
        <v>245969</v>
      </c>
      <c r="O221" s="34">
        <f t="shared" si="177"/>
        <v>2879995</v>
      </c>
      <c r="P221" s="6">
        <f>SUM(P219:P220)</f>
        <v>0</v>
      </c>
      <c r="Q221" s="6">
        <f>SUM(Q219:Q220)</f>
        <v>0</v>
      </c>
      <c r="R221" s="6">
        <f>SUM(R219:R220)</f>
        <v>0</v>
      </c>
      <c r="S221" s="34">
        <f t="shared" si="178"/>
        <v>2157377</v>
      </c>
    </row>
    <row r="222" spans="1:19" ht="13.7" customHeight="1" x14ac:dyDescent="0.15">
      <c r="A222" s="46"/>
      <c r="B222" s="16" t="s">
        <v>5</v>
      </c>
      <c r="C222" s="5">
        <v>383951</v>
      </c>
      <c r="D222" s="5">
        <v>372928</v>
      </c>
      <c r="E222" s="5">
        <v>454894</v>
      </c>
      <c r="F222" s="33">
        <v>477163</v>
      </c>
      <c r="G222" s="33">
        <v>547532</v>
      </c>
      <c r="H222" s="33">
        <v>403302</v>
      </c>
      <c r="I222" s="33">
        <v>398283</v>
      </c>
      <c r="J222" s="33">
        <v>351602</v>
      </c>
      <c r="K222" s="33">
        <v>387030</v>
      </c>
      <c r="L222" s="33">
        <v>424565</v>
      </c>
      <c r="M222" s="33">
        <v>445139</v>
      </c>
      <c r="N222" s="5">
        <v>573827</v>
      </c>
      <c r="O222" s="5">
        <f t="shared" si="177"/>
        <v>5220216</v>
      </c>
      <c r="P222" s="5"/>
      <c r="Q222" s="5"/>
      <c r="R222" s="5"/>
      <c r="S222" s="5">
        <f t="shared" si="178"/>
        <v>4008443</v>
      </c>
    </row>
    <row r="223" spans="1:19" ht="13.7" customHeight="1" x14ac:dyDescent="0.15">
      <c r="A223" s="46"/>
      <c r="B223" s="15" t="s">
        <v>2</v>
      </c>
      <c r="C223" s="7">
        <v>394</v>
      </c>
      <c r="D223" s="7">
        <v>545</v>
      </c>
      <c r="E223" s="7">
        <v>665</v>
      </c>
      <c r="F223" s="29">
        <v>673</v>
      </c>
      <c r="G223" s="29">
        <v>1224</v>
      </c>
      <c r="H223" s="29">
        <v>205</v>
      </c>
      <c r="I223" s="29">
        <v>275</v>
      </c>
      <c r="J223" s="29">
        <v>160</v>
      </c>
      <c r="K223" s="29">
        <v>0</v>
      </c>
      <c r="L223" s="29">
        <v>497</v>
      </c>
      <c r="M223" s="29">
        <v>0</v>
      </c>
      <c r="N223" s="7">
        <v>386</v>
      </c>
      <c r="O223" s="7">
        <f t="shared" si="177"/>
        <v>5024</v>
      </c>
      <c r="P223" s="7"/>
      <c r="Q223" s="7"/>
      <c r="R223" s="7"/>
      <c r="S223" s="7">
        <f t="shared" si="178"/>
        <v>3420</v>
      </c>
    </row>
    <row r="224" spans="1:19" ht="13.7" customHeight="1" x14ac:dyDescent="0.15">
      <c r="A224" s="51"/>
      <c r="B224" s="21" t="s">
        <v>3</v>
      </c>
      <c r="C224" s="6">
        <f>SUM(C222:C223)</f>
        <v>384345</v>
      </c>
      <c r="D224" s="6">
        <f>SUM(D222:D223)</f>
        <v>373473</v>
      </c>
      <c r="E224" s="6">
        <f>SUM(E222:E223)</f>
        <v>455559</v>
      </c>
      <c r="F224" s="27">
        <f>SUM(F222:F223)</f>
        <v>477836</v>
      </c>
      <c r="G224" s="27">
        <f t="shared" ref="G224:M224" si="183">SUM(G222,G223)</f>
        <v>548756</v>
      </c>
      <c r="H224" s="27">
        <f t="shared" si="183"/>
        <v>403507</v>
      </c>
      <c r="I224" s="27">
        <f t="shared" si="183"/>
        <v>398558</v>
      </c>
      <c r="J224" s="27">
        <f t="shared" si="183"/>
        <v>351762</v>
      </c>
      <c r="K224" s="27">
        <f t="shared" si="183"/>
        <v>387030</v>
      </c>
      <c r="L224" s="27">
        <f t="shared" si="183"/>
        <v>425062</v>
      </c>
      <c r="M224" s="27">
        <f t="shared" si="183"/>
        <v>445139</v>
      </c>
      <c r="N224" s="6">
        <f t="shared" ref="N224" si="184">SUM(N222:N223)</f>
        <v>574213</v>
      </c>
      <c r="O224" s="6">
        <f t="shared" si="177"/>
        <v>5225240</v>
      </c>
      <c r="P224" s="6">
        <f>SUM(P222:P223)</f>
        <v>0</v>
      </c>
      <c r="Q224" s="6">
        <f>SUM(Q222:Q223)</f>
        <v>0</v>
      </c>
      <c r="R224" s="6">
        <f>SUM(R222:R223)</f>
        <v>0</v>
      </c>
      <c r="S224" s="6">
        <f t="shared" si="178"/>
        <v>4011863</v>
      </c>
    </row>
    <row r="225" spans="1:19" ht="13.7" customHeight="1" x14ac:dyDescent="0.15">
      <c r="A225" s="45" t="s">
        <v>40</v>
      </c>
      <c r="B225" s="16" t="s">
        <v>4</v>
      </c>
      <c r="C225" s="5">
        <v>221712</v>
      </c>
      <c r="D225" s="5">
        <v>221818</v>
      </c>
      <c r="E225" s="5">
        <v>286922</v>
      </c>
      <c r="F225" s="33">
        <v>237777</v>
      </c>
      <c r="G225" s="33">
        <v>275325</v>
      </c>
      <c r="H225" s="33">
        <v>228896</v>
      </c>
      <c r="I225" s="33">
        <v>239264</v>
      </c>
      <c r="J225" s="33">
        <v>293806</v>
      </c>
      <c r="K225" s="33">
        <v>253272</v>
      </c>
      <c r="L225" s="33">
        <v>282641</v>
      </c>
      <c r="M225" s="33">
        <v>285636</v>
      </c>
      <c r="N225" s="5">
        <v>260183</v>
      </c>
      <c r="O225" s="29">
        <f t="shared" si="177"/>
        <v>3087252</v>
      </c>
      <c r="P225" s="5"/>
      <c r="Q225" s="5"/>
      <c r="R225" s="5"/>
      <c r="S225" s="29">
        <f t="shared" si="178"/>
        <v>2356800</v>
      </c>
    </row>
    <row r="226" spans="1:19" ht="13.7" customHeight="1" x14ac:dyDescent="0.15">
      <c r="A226" s="46"/>
      <c r="B226" s="15" t="s">
        <v>2</v>
      </c>
      <c r="C226" s="7">
        <v>3350</v>
      </c>
      <c r="D226" s="7">
        <v>4813</v>
      </c>
      <c r="E226" s="7">
        <v>10607</v>
      </c>
      <c r="F226" s="29">
        <v>9405</v>
      </c>
      <c r="G226" s="29">
        <v>8319</v>
      </c>
      <c r="H226" s="29">
        <v>6965</v>
      </c>
      <c r="I226" s="29">
        <v>7356</v>
      </c>
      <c r="J226" s="29">
        <v>9903</v>
      </c>
      <c r="K226" s="29">
        <v>17122</v>
      </c>
      <c r="L226" s="29">
        <v>18837</v>
      </c>
      <c r="M226" s="29">
        <v>25345</v>
      </c>
      <c r="N226" s="7">
        <v>32602</v>
      </c>
      <c r="O226" s="29">
        <f t="shared" si="177"/>
        <v>154624</v>
      </c>
      <c r="P226" s="7"/>
      <c r="Q226" s="7"/>
      <c r="R226" s="7"/>
      <c r="S226" s="29">
        <f t="shared" si="178"/>
        <v>135854</v>
      </c>
    </row>
    <row r="227" spans="1:19" ht="13.7" customHeight="1" x14ac:dyDescent="0.15">
      <c r="A227" s="46"/>
      <c r="B227" s="21" t="s">
        <v>3</v>
      </c>
      <c r="C227" s="6">
        <f>SUM(C225:C226)</f>
        <v>225062</v>
      </c>
      <c r="D227" s="6">
        <f>SUM(D225:D226)</f>
        <v>226631</v>
      </c>
      <c r="E227" s="6">
        <f>SUM(E225:E226)</f>
        <v>297529</v>
      </c>
      <c r="F227" s="27">
        <f>SUM(F225:F226)</f>
        <v>247182</v>
      </c>
      <c r="G227" s="27">
        <f t="shared" ref="G227:M227" si="185">SUM(G225,G226)</f>
        <v>283644</v>
      </c>
      <c r="H227" s="27">
        <f t="shared" si="185"/>
        <v>235861</v>
      </c>
      <c r="I227" s="27">
        <f t="shared" si="185"/>
        <v>246620</v>
      </c>
      <c r="J227" s="27">
        <f t="shared" si="185"/>
        <v>303709</v>
      </c>
      <c r="K227" s="27">
        <f t="shared" si="185"/>
        <v>270394</v>
      </c>
      <c r="L227" s="27">
        <f t="shared" si="185"/>
        <v>301478</v>
      </c>
      <c r="M227" s="27">
        <f t="shared" si="185"/>
        <v>310981</v>
      </c>
      <c r="N227" s="6">
        <f t="shared" ref="N227" si="186">SUM(N225:N226)</f>
        <v>292785</v>
      </c>
      <c r="O227" s="27">
        <f t="shared" si="177"/>
        <v>3241876</v>
      </c>
      <c r="P227" s="6">
        <f>SUM(P225:P226)</f>
        <v>0</v>
      </c>
      <c r="Q227" s="6">
        <f>SUM(Q225:Q226)</f>
        <v>0</v>
      </c>
      <c r="R227" s="6">
        <f>SUM(R225:R226)</f>
        <v>0</v>
      </c>
      <c r="S227" s="27">
        <f t="shared" si="178"/>
        <v>2492654</v>
      </c>
    </row>
    <row r="228" spans="1:19" ht="13.7" customHeight="1" x14ac:dyDescent="0.15">
      <c r="A228" s="46"/>
      <c r="B228" s="16" t="s">
        <v>5</v>
      </c>
      <c r="C228" s="5">
        <v>717179</v>
      </c>
      <c r="D228" s="5">
        <v>674042</v>
      </c>
      <c r="E228" s="5">
        <v>780793</v>
      </c>
      <c r="F228" s="33">
        <v>664651</v>
      </c>
      <c r="G228" s="33">
        <v>572477</v>
      </c>
      <c r="H228" s="33">
        <v>651153</v>
      </c>
      <c r="I228" s="33">
        <v>648096</v>
      </c>
      <c r="J228" s="33">
        <v>614577</v>
      </c>
      <c r="K228" s="33">
        <v>622780</v>
      </c>
      <c r="L228" s="33">
        <v>648672</v>
      </c>
      <c r="M228" s="33">
        <v>714667</v>
      </c>
      <c r="N228" s="5">
        <v>1116999</v>
      </c>
      <c r="O228" s="5">
        <f t="shared" si="177"/>
        <v>8426086</v>
      </c>
      <c r="P228" s="5"/>
      <c r="Q228" s="5"/>
      <c r="R228" s="5"/>
      <c r="S228" s="5">
        <f t="shared" si="178"/>
        <v>6254072</v>
      </c>
    </row>
    <row r="229" spans="1:19" ht="13.7" customHeight="1" x14ac:dyDescent="0.15">
      <c r="A229" s="46"/>
      <c r="B229" s="15" t="s">
        <v>2</v>
      </c>
      <c r="C229" s="7">
        <v>0</v>
      </c>
      <c r="D229" s="7">
        <v>0</v>
      </c>
      <c r="E229" s="7">
        <v>0</v>
      </c>
      <c r="F229" s="29">
        <v>0</v>
      </c>
      <c r="G229" s="29">
        <v>0</v>
      </c>
      <c r="H229" s="29">
        <v>0</v>
      </c>
      <c r="I229" s="29">
        <v>0</v>
      </c>
      <c r="J229" s="29">
        <v>0</v>
      </c>
      <c r="K229" s="29">
        <v>0</v>
      </c>
      <c r="L229" s="29">
        <v>0</v>
      </c>
      <c r="M229" s="29">
        <v>0</v>
      </c>
      <c r="N229" s="7">
        <v>0</v>
      </c>
      <c r="O229" s="7">
        <f t="shared" si="177"/>
        <v>0</v>
      </c>
      <c r="P229" s="7"/>
      <c r="Q229" s="7"/>
      <c r="R229" s="7"/>
      <c r="S229" s="7">
        <f t="shared" si="178"/>
        <v>0</v>
      </c>
    </row>
    <row r="230" spans="1:19" ht="13.7" customHeight="1" x14ac:dyDescent="0.15">
      <c r="A230" s="51"/>
      <c r="B230" s="21" t="s">
        <v>3</v>
      </c>
      <c r="C230" s="6">
        <f>SUM(C228:C229)</f>
        <v>717179</v>
      </c>
      <c r="D230" s="6">
        <f>SUM(D228:D229)</f>
        <v>674042</v>
      </c>
      <c r="E230" s="6">
        <f>SUM(E228:E229)</f>
        <v>780793</v>
      </c>
      <c r="F230" s="27">
        <f>SUM(F228:F229)</f>
        <v>664651</v>
      </c>
      <c r="G230" s="27">
        <f t="shared" ref="G230:M230" si="187">SUM(G228,G229)</f>
        <v>572477</v>
      </c>
      <c r="H230" s="27">
        <f t="shared" si="187"/>
        <v>651153</v>
      </c>
      <c r="I230" s="27">
        <f t="shared" si="187"/>
        <v>648096</v>
      </c>
      <c r="J230" s="27">
        <f t="shared" si="187"/>
        <v>614577</v>
      </c>
      <c r="K230" s="27">
        <f t="shared" si="187"/>
        <v>622780</v>
      </c>
      <c r="L230" s="27">
        <f t="shared" si="187"/>
        <v>648672</v>
      </c>
      <c r="M230" s="27">
        <f t="shared" si="187"/>
        <v>714667</v>
      </c>
      <c r="N230" s="6">
        <f t="shared" ref="N230" si="188">SUM(N228:N229)</f>
        <v>1116999</v>
      </c>
      <c r="O230" s="34">
        <f t="shared" si="177"/>
        <v>8426086</v>
      </c>
      <c r="P230" s="6">
        <f>SUM(P228:P229)</f>
        <v>0</v>
      </c>
      <c r="Q230" s="6">
        <f>SUM(Q228:Q229)</f>
        <v>0</v>
      </c>
      <c r="R230" s="6">
        <f>SUM(R228:R229)</f>
        <v>0</v>
      </c>
      <c r="S230" s="34">
        <f t="shared" si="178"/>
        <v>6254072</v>
      </c>
    </row>
    <row r="231" spans="1:19" ht="13.7" customHeight="1" x14ac:dyDescent="0.15">
      <c r="A231" s="75" t="s">
        <v>41</v>
      </c>
      <c r="B231" s="16" t="s">
        <v>4</v>
      </c>
      <c r="C231" s="5">
        <v>124328</v>
      </c>
      <c r="D231" s="5">
        <v>133322</v>
      </c>
      <c r="E231" s="5">
        <v>159844</v>
      </c>
      <c r="F231" s="5">
        <v>130577</v>
      </c>
      <c r="G231" s="5">
        <v>151000</v>
      </c>
      <c r="H231" s="5">
        <v>130808</v>
      </c>
      <c r="I231" s="5">
        <v>129515</v>
      </c>
      <c r="J231" s="5">
        <v>151827</v>
      </c>
      <c r="K231" s="5">
        <v>129659</v>
      </c>
      <c r="L231" s="5">
        <v>147434</v>
      </c>
      <c r="M231" s="33">
        <v>155917</v>
      </c>
      <c r="N231" s="5">
        <v>150593</v>
      </c>
      <c r="O231" s="5">
        <f t="shared" si="177"/>
        <v>1694824</v>
      </c>
      <c r="P231" s="5"/>
      <c r="Q231" s="5"/>
      <c r="R231" s="5"/>
      <c r="S231" s="5">
        <f t="shared" si="178"/>
        <v>1277330</v>
      </c>
    </row>
    <row r="232" spans="1:19" ht="13.7" customHeight="1" x14ac:dyDescent="0.15">
      <c r="A232" s="76"/>
      <c r="B232" s="15" t="s">
        <v>2</v>
      </c>
      <c r="C232" s="4">
        <v>0</v>
      </c>
      <c r="D232" s="4">
        <v>0</v>
      </c>
      <c r="E232" s="4">
        <v>0</v>
      </c>
      <c r="F232" s="4">
        <v>0</v>
      </c>
      <c r="G232" s="4">
        <v>0</v>
      </c>
      <c r="H232" s="4">
        <v>1259</v>
      </c>
      <c r="I232" s="4">
        <v>3581</v>
      </c>
      <c r="J232" s="4">
        <v>4176</v>
      </c>
      <c r="K232" s="4">
        <v>4233</v>
      </c>
      <c r="L232" s="4">
        <v>4098</v>
      </c>
      <c r="M232" s="32">
        <v>4170</v>
      </c>
      <c r="N232" s="4">
        <v>4671</v>
      </c>
      <c r="O232" s="7">
        <f t="shared" si="177"/>
        <v>26188</v>
      </c>
      <c r="P232" s="4"/>
      <c r="Q232" s="4"/>
      <c r="R232" s="4"/>
      <c r="S232" s="7">
        <f t="shared" si="178"/>
        <v>26188</v>
      </c>
    </row>
    <row r="233" spans="1:19" ht="13.7" customHeight="1" x14ac:dyDescent="0.15">
      <c r="A233" s="76"/>
      <c r="B233" s="21" t="s">
        <v>3</v>
      </c>
      <c r="C233" s="6">
        <f>SUM(C231:C232)</f>
        <v>124328</v>
      </c>
      <c r="D233" s="6">
        <f>SUM(D231:D232)</f>
        <v>133322</v>
      </c>
      <c r="E233" s="6">
        <f>SUM(E231:E232)</f>
        <v>159844</v>
      </c>
      <c r="F233" s="28">
        <f>SUM(F231:F232)</f>
        <v>130577</v>
      </c>
      <c r="G233" s="28">
        <f t="shared" ref="G233:M233" si="189">SUM(G231,G232)</f>
        <v>151000</v>
      </c>
      <c r="H233" s="28">
        <f t="shared" si="189"/>
        <v>132067</v>
      </c>
      <c r="I233" s="28">
        <f t="shared" si="189"/>
        <v>133096</v>
      </c>
      <c r="J233" s="28">
        <f t="shared" si="189"/>
        <v>156003</v>
      </c>
      <c r="K233" s="28">
        <f t="shared" si="189"/>
        <v>133892</v>
      </c>
      <c r="L233" s="28">
        <f t="shared" si="189"/>
        <v>151532</v>
      </c>
      <c r="M233" s="28">
        <f t="shared" si="189"/>
        <v>160087</v>
      </c>
      <c r="N233" s="6">
        <f>SUM(N231:N232)</f>
        <v>155264</v>
      </c>
      <c r="O233" s="34">
        <f t="shared" si="177"/>
        <v>1721012</v>
      </c>
      <c r="P233" s="6">
        <f>SUM(P231:P232)</f>
        <v>0</v>
      </c>
      <c r="Q233" s="6">
        <f>SUM(Q231:Q232)</f>
        <v>0</v>
      </c>
      <c r="R233" s="6">
        <f>SUM(R231:R232)</f>
        <v>0</v>
      </c>
      <c r="S233" s="34">
        <f t="shared" si="178"/>
        <v>1303518</v>
      </c>
    </row>
    <row r="234" spans="1:19" ht="13.7" customHeight="1" x14ac:dyDescent="0.15">
      <c r="A234" s="76"/>
      <c r="B234" s="16" t="s">
        <v>5</v>
      </c>
      <c r="C234" s="5">
        <v>295980</v>
      </c>
      <c r="D234" s="5">
        <v>276608</v>
      </c>
      <c r="E234" s="5">
        <v>295246</v>
      </c>
      <c r="F234" s="5">
        <v>249623</v>
      </c>
      <c r="G234" s="5">
        <v>243778</v>
      </c>
      <c r="H234" s="5">
        <v>256646</v>
      </c>
      <c r="I234" s="5">
        <v>272351</v>
      </c>
      <c r="J234" s="5">
        <v>281197</v>
      </c>
      <c r="K234" s="5">
        <v>277217</v>
      </c>
      <c r="L234" s="5">
        <v>319065</v>
      </c>
      <c r="M234" s="33">
        <v>348348</v>
      </c>
      <c r="N234" s="5">
        <v>428371</v>
      </c>
      <c r="O234" s="5">
        <f t="shared" si="177"/>
        <v>3544430</v>
      </c>
      <c r="P234" s="5"/>
      <c r="Q234" s="5"/>
      <c r="R234" s="5"/>
      <c r="S234" s="5">
        <f t="shared" si="178"/>
        <v>2676596</v>
      </c>
    </row>
    <row r="235" spans="1:19" ht="13.7" customHeight="1" x14ac:dyDescent="0.15">
      <c r="A235" s="76"/>
      <c r="B235" s="15" t="s">
        <v>2</v>
      </c>
      <c r="C235" s="4">
        <v>0</v>
      </c>
      <c r="D235" s="4">
        <v>0</v>
      </c>
      <c r="E235" s="4">
        <v>0</v>
      </c>
      <c r="F235" s="4">
        <v>0</v>
      </c>
      <c r="G235" s="4">
        <v>0</v>
      </c>
      <c r="H235" s="4">
        <v>0</v>
      </c>
      <c r="I235" s="4">
        <v>0</v>
      </c>
      <c r="J235" s="4">
        <v>0</v>
      </c>
      <c r="K235" s="4">
        <v>0</v>
      </c>
      <c r="L235" s="4">
        <v>0</v>
      </c>
      <c r="M235" s="32">
        <v>0</v>
      </c>
      <c r="N235" s="4">
        <v>0</v>
      </c>
      <c r="O235" s="7">
        <f t="shared" si="177"/>
        <v>0</v>
      </c>
      <c r="P235" s="4"/>
      <c r="Q235" s="4"/>
      <c r="R235" s="4"/>
      <c r="S235" s="7">
        <f t="shared" si="178"/>
        <v>0</v>
      </c>
    </row>
    <row r="236" spans="1:19" ht="13.7" customHeight="1" thickBot="1" x14ac:dyDescent="0.2">
      <c r="A236" s="49"/>
      <c r="B236" s="13" t="s">
        <v>3</v>
      </c>
      <c r="C236" s="8">
        <f>SUM(C234:C235)</f>
        <v>295980</v>
      </c>
      <c r="D236" s="8">
        <f>SUM(D234:D235)</f>
        <v>276608</v>
      </c>
      <c r="E236" s="8">
        <f>SUM(E234:E235)</f>
        <v>295246</v>
      </c>
      <c r="F236" s="31">
        <f>SUM(F234:F235)</f>
        <v>249623</v>
      </c>
      <c r="G236" s="31">
        <f t="shared" ref="G236:M236" si="190">SUM(G234,G235)</f>
        <v>243778</v>
      </c>
      <c r="H236" s="31">
        <f t="shared" si="190"/>
        <v>256646</v>
      </c>
      <c r="I236" s="31">
        <f t="shared" si="190"/>
        <v>272351</v>
      </c>
      <c r="J236" s="31">
        <f t="shared" si="190"/>
        <v>281197</v>
      </c>
      <c r="K236" s="31">
        <f t="shared" si="190"/>
        <v>277217</v>
      </c>
      <c r="L236" s="31">
        <f t="shared" si="190"/>
        <v>319065</v>
      </c>
      <c r="M236" s="31">
        <f t="shared" si="190"/>
        <v>348348</v>
      </c>
      <c r="N236" s="8">
        <f>SUM(N234:N235)</f>
        <v>428371</v>
      </c>
      <c r="O236" s="8">
        <f t="shared" si="177"/>
        <v>3544430</v>
      </c>
      <c r="P236" s="8">
        <f>SUM(P234:P235)</f>
        <v>0</v>
      </c>
      <c r="Q236" s="8">
        <f>SUM(Q234:Q235)</f>
        <v>0</v>
      </c>
      <c r="R236" s="8">
        <f>SUM(R234:R235)</f>
        <v>0</v>
      </c>
      <c r="S236" s="8">
        <f t="shared" si="178"/>
        <v>2676596</v>
      </c>
    </row>
    <row r="237" spans="1:19" ht="13.7" customHeight="1" x14ac:dyDescent="0.15">
      <c r="A237" s="55" t="str">
        <f>A178</f>
        <v>令和5年管内空港の利用概況集計表（速報値）</v>
      </c>
      <c r="B237" s="55"/>
      <c r="C237" s="55"/>
      <c r="D237" s="55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</row>
    <row r="238" spans="1:19" ht="13.7" customHeight="1" x14ac:dyDescent="0.15">
      <c r="A238" s="74"/>
      <c r="B238" s="74"/>
      <c r="C238" s="74"/>
      <c r="D238" s="74"/>
      <c r="E238" s="74"/>
      <c r="F238" s="74"/>
      <c r="G238" s="74"/>
      <c r="H238" s="74"/>
      <c r="I238" s="74"/>
      <c r="J238" s="74"/>
      <c r="K238" s="74"/>
      <c r="L238" s="74"/>
      <c r="M238" s="74"/>
      <c r="N238" s="74"/>
      <c r="O238" s="74"/>
      <c r="P238" s="74"/>
      <c r="Q238" s="74"/>
      <c r="R238" s="74"/>
      <c r="S238" s="74"/>
    </row>
    <row r="239" spans="1:19" ht="13.7" customHeight="1" thickBot="1" x14ac:dyDescent="0.2">
      <c r="A239" s="44" t="s">
        <v>6</v>
      </c>
      <c r="B239" s="44"/>
      <c r="C239" s="44"/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</row>
    <row r="240" spans="1:19" ht="13.7" customHeight="1" x14ac:dyDescent="0.15">
      <c r="A240" s="48" t="s">
        <v>0</v>
      </c>
      <c r="B240" s="48" t="s">
        <v>1</v>
      </c>
      <c r="C240" s="48" t="s">
        <v>93</v>
      </c>
      <c r="D240" s="48" t="s">
        <v>94</v>
      </c>
      <c r="E240" s="48" t="s">
        <v>95</v>
      </c>
      <c r="F240" s="48" t="s">
        <v>79</v>
      </c>
      <c r="G240" s="48" t="s">
        <v>80</v>
      </c>
      <c r="H240" s="48" t="s">
        <v>81</v>
      </c>
      <c r="I240" s="48" t="s">
        <v>82</v>
      </c>
      <c r="J240" s="48" t="s">
        <v>83</v>
      </c>
      <c r="K240" s="48" t="s">
        <v>84</v>
      </c>
      <c r="L240" s="48" t="s">
        <v>85</v>
      </c>
      <c r="M240" s="48" t="s">
        <v>86</v>
      </c>
      <c r="N240" s="48" t="s">
        <v>87</v>
      </c>
      <c r="O240" s="48" t="s">
        <v>88</v>
      </c>
      <c r="P240" s="48" t="s">
        <v>89</v>
      </c>
      <c r="Q240" s="48" t="s">
        <v>77</v>
      </c>
      <c r="R240" s="48" t="s">
        <v>78</v>
      </c>
      <c r="S240" s="48" t="s">
        <v>90</v>
      </c>
    </row>
    <row r="241" spans="1:19" ht="13.7" customHeight="1" thickBot="1" x14ac:dyDescent="0.2">
      <c r="A241" s="49"/>
      <c r="B241" s="49"/>
      <c r="C241" s="49"/>
      <c r="D241" s="49"/>
      <c r="E241" s="49"/>
      <c r="F241" s="49"/>
      <c r="G241" s="49"/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</row>
    <row r="242" spans="1:19" ht="13.7" customHeight="1" x14ac:dyDescent="0.15">
      <c r="A242" s="50" t="s">
        <v>42</v>
      </c>
      <c r="B242" s="16" t="s">
        <v>4</v>
      </c>
      <c r="C242" s="11">
        <v>225341</v>
      </c>
      <c r="D242" s="11">
        <v>239236</v>
      </c>
      <c r="E242" s="11">
        <v>276237</v>
      </c>
      <c r="F242" s="11">
        <v>220774</v>
      </c>
      <c r="G242" s="11">
        <v>252308</v>
      </c>
      <c r="H242" s="11">
        <v>223394</v>
      </c>
      <c r="I242" s="11">
        <v>233129</v>
      </c>
      <c r="J242" s="36">
        <v>271992</v>
      </c>
      <c r="K242" s="36">
        <v>239138</v>
      </c>
      <c r="L242" s="36">
        <v>274241</v>
      </c>
      <c r="M242" s="36">
        <v>277273</v>
      </c>
      <c r="N242" s="11">
        <v>270838</v>
      </c>
      <c r="O242" s="5">
        <f t="shared" ref="O242:O273" si="191">SUM(C242:N242)</f>
        <v>3003901</v>
      </c>
      <c r="P242" s="11"/>
      <c r="Q242" s="11"/>
      <c r="R242" s="11"/>
      <c r="S242" s="5">
        <f t="shared" ref="S242:S273" si="192">SUM(F242:N242,P242:R242)</f>
        <v>2263087</v>
      </c>
    </row>
    <row r="243" spans="1:19" ht="13.7" customHeight="1" x14ac:dyDescent="0.15">
      <c r="A243" s="46"/>
      <c r="B243" s="15" t="s">
        <v>2</v>
      </c>
      <c r="C243" s="9">
        <v>2279</v>
      </c>
      <c r="D243" s="9">
        <v>2286</v>
      </c>
      <c r="E243" s="9">
        <v>1072</v>
      </c>
      <c r="F243" s="9">
        <v>2242</v>
      </c>
      <c r="G243" s="9">
        <v>272</v>
      </c>
      <c r="H243" s="9">
        <v>0</v>
      </c>
      <c r="I243" s="9">
        <v>0</v>
      </c>
      <c r="J243" s="35">
        <v>0</v>
      </c>
      <c r="K243" s="35">
        <v>543</v>
      </c>
      <c r="L243" s="35">
        <v>3769</v>
      </c>
      <c r="M243" s="35">
        <v>3874</v>
      </c>
      <c r="N243" s="9">
        <v>4384</v>
      </c>
      <c r="O243" s="7">
        <f t="shared" si="191"/>
        <v>20721</v>
      </c>
      <c r="P243" s="9"/>
      <c r="Q243" s="9"/>
      <c r="R243" s="9"/>
      <c r="S243" s="7">
        <f t="shared" si="192"/>
        <v>15084</v>
      </c>
    </row>
    <row r="244" spans="1:19" ht="13.7" customHeight="1" x14ac:dyDescent="0.15">
      <c r="A244" s="46"/>
      <c r="B244" s="17" t="s">
        <v>3</v>
      </c>
      <c r="C244" s="10">
        <f>SUM(C242:C243)</f>
        <v>227620</v>
      </c>
      <c r="D244" s="10">
        <f>SUM(D242:D243)</f>
        <v>241522</v>
      </c>
      <c r="E244" s="10">
        <f>SUM(E242:E243)</f>
        <v>277309</v>
      </c>
      <c r="F244" s="10">
        <f>SUM(F242:F243)</f>
        <v>223016</v>
      </c>
      <c r="G244" s="10">
        <f t="shared" ref="G244:M244" si="193">SUM(G242,G243)</f>
        <v>252580</v>
      </c>
      <c r="H244" s="10">
        <f t="shared" si="193"/>
        <v>223394</v>
      </c>
      <c r="I244" s="10">
        <f t="shared" si="193"/>
        <v>233129</v>
      </c>
      <c r="J244" s="24">
        <f t="shared" si="193"/>
        <v>271992</v>
      </c>
      <c r="K244" s="24">
        <f t="shared" si="193"/>
        <v>239681</v>
      </c>
      <c r="L244" s="24">
        <f t="shared" si="193"/>
        <v>278010</v>
      </c>
      <c r="M244" s="24">
        <f t="shared" si="193"/>
        <v>281147</v>
      </c>
      <c r="N244" s="10">
        <f>SUM(N242:N243)</f>
        <v>275222</v>
      </c>
      <c r="O244" s="34">
        <f t="shared" si="191"/>
        <v>3024622</v>
      </c>
      <c r="P244" s="10">
        <f>SUM(P242:P243)</f>
        <v>0</v>
      </c>
      <c r="Q244" s="10">
        <f>SUM(Q242:Q243)</f>
        <v>0</v>
      </c>
      <c r="R244" s="10">
        <f>SUM(R242:R243)</f>
        <v>0</v>
      </c>
      <c r="S244" s="34">
        <f t="shared" si="192"/>
        <v>2278171</v>
      </c>
    </row>
    <row r="245" spans="1:19" ht="13.7" customHeight="1" x14ac:dyDescent="0.15">
      <c r="A245" s="46"/>
      <c r="B245" s="16" t="s">
        <v>5</v>
      </c>
      <c r="C245" s="11">
        <v>356501</v>
      </c>
      <c r="D245" s="11">
        <v>360915</v>
      </c>
      <c r="E245" s="11">
        <v>447654</v>
      </c>
      <c r="F245" s="11">
        <v>350738</v>
      </c>
      <c r="G245" s="11">
        <v>336527</v>
      </c>
      <c r="H245" s="11">
        <v>320038</v>
      </c>
      <c r="I245" s="11">
        <v>372456</v>
      </c>
      <c r="J245" s="36">
        <v>292106</v>
      </c>
      <c r="K245" s="36">
        <v>275639</v>
      </c>
      <c r="L245" s="11">
        <v>294108</v>
      </c>
      <c r="M245" s="36">
        <v>305202</v>
      </c>
      <c r="N245" s="11">
        <v>420792</v>
      </c>
      <c r="O245" s="5">
        <f t="shared" si="191"/>
        <v>4132676</v>
      </c>
      <c r="P245" s="11"/>
      <c r="Q245" s="11"/>
      <c r="R245" s="11"/>
      <c r="S245" s="5">
        <f t="shared" si="192"/>
        <v>2967606</v>
      </c>
    </row>
    <row r="246" spans="1:19" ht="13.7" customHeight="1" x14ac:dyDescent="0.15">
      <c r="A246" s="46"/>
      <c r="B246" s="15" t="s">
        <v>2</v>
      </c>
      <c r="C246" s="9">
        <v>0</v>
      </c>
      <c r="D246" s="9">
        <v>0</v>
      </c>
      <c r="E246" s="9">
        <v>0</v>
      </c>
      <c r="F246" s="9">
        <v>0</v>
      </c>
      <c r="G246" s="9">
        <v>0</v>
      </c>
      <c r="H246" s="9">
        <v>0</v>
      </c>
      <c r="I246" s="9">
        <v>0</v>
      </c>
      <c r="J246" s="35">
        <v>0</v>
      </c>
      <c r="K246" s="35">
        <v>0</v>
      </c>
      <c r="L246" s="35">
        <v>0</v>
      </c>
      <c r="M246" s="35">
        <v>0</v>
      </c>
      <c r="N246" s="9">
        <v>0</v>
      </c>
      <c r="O246" s="7">
        <f t="shared" si="191"/>
        <v>0</v>
      </c>
      <c r="P246" s="9"/>
      <c r="Q246" s="9"/>
      <c r="R246" s="9"/>
      <c r="S246" s="7">
        <f t="shared" si="192"/>
        <v>0</v>
      </c>
    </row>
    <row r="247" spans="1:19" ht="13.7" customHeight="1" x14ac:dyDescent="0.15">
      <c r="A247" s="51"/>
      <c r="B247" s="17" t="s">
        <v>3</v>
      </c>
      <c r="C247" s="10">
        <f>SUM(C245:C246)</f>
        <v>356501</v>
      </c>
      <c r="D247" s="10">
        <f>SUM(D245:D246)</f>
        <v>360915</v>
      </c>
      <c r="E247" s="10">
        <f>SUM(E245:E246)</f>
        <v>447654</v>
      </c>
      <c r="F247" s="10">
        <f>SUM(F245:F246)</f>
        <v>350738</v>
      </c>
      <c r="G247" s="10">
        <f t="shared" ref="G247:M247" si="194">SUM(G245,G246)</f>
        <v>336527</v>
      </c>
      <c r="H247" s="10">
        <f t="shared" si="194"/>
        <v>320038</v>
      </c>
      <c r="I247" s="10">
        <f t="shared" si="194"/>
        <v>372456</v>
      </c>
      <c r="J247" s="26">
        <f t="shared" si="194"/>
        <v>292106</v>
      </c>
      <c r="K247" s="26">
        <f t="shared" si="194"/>
        <v>275639</v>
      </c>
      <c r="L247" s="26">
        <f t="shared" si="194"/>
        <v>294108</v>
      </c>
      <c r="M247" s="26">
        <f t="shared" si="194"/>
        <v>305202</v>
      </c>
      <c r="N247" s="10">
        <f>SUM(N245:N246)</f>
        <v>420792</v>
      </c>
      <c r="O247" s="34">
        <f t="shared" si="191"/>
        <v>4132676</v>
      </c>
      <c r="P247" s="10">
        <f>SUM(P245:P246)</f>
        <v>0</v>
      </c>
      <c r="Q247" s="10">
        <f>SUM(Q245:Q246)</f>
        <v>0</v>
      </c>
      <c r="R247" s="10">
        <f>SUM(R245:R246)</f>
        <v>0</v>
      </c>
      <c r="S247" s="34">
        <f t="shared" si="192"/>
        <v>2967606</v>
      </c>
    </row>
    <row r="248" spans="1:19" ht="13.7" customHeight="1" x14ac:dyDescent="0.15">
      <c r="A248" s="45" t="s">
        <v>43</v>
      </c>
      <c r="B248" s="16" t="s">
        <v>4</v>
      </c>
      <c r="C248" s="11">
        <v>393495</v>
      </c>
      <c r="D248" s="11">
        <v>398703</v>
      </c>
      <c r="E248" s="11">
        <v>508299</v>
      </c>
      <c r="F248" s="11">
        <v>413922</v>
      </c>
      <c r="G248" s="11">
        <v>482235</v>
      </c>
      <c r="H248" s="11">
        <v>404194</v>
      </c>
      <c r="I248" s="11">
        <v>454579</v>
      </c>
      <c r="J248" s="36">
        <v>512896</v>
      </c>
      <c r="K248" s="36">
        <v>456967</v>
      </c>
      <c r="L248" s="36">
        <v>501716</v>
      </c>
      <c r="M248" s="36">
        <v>490714</v>
      </c>
      <c r="N248" s="11">
        <v>445056</v>
      </c>
      <c r="O248" s="5">
        <f t="shared" si="191"/>
        <v>5462776</v>
      </c>
      <c r="P248" s="11"/>
      <c r="Q248" s="11"/>
      <c r="R248" s="11"/>
      <c r="S248" s="5">
        <f t="shared" si="192"/>
        <v>4162279</v>
      </c>
    </row>
    <row r="249" spans="1:19" ht="13.7" customHeight="1" x14ac:dyDescent="0.15">
      <c r="A249" s="46"/>
      <c r="B249" s="15" t="s">
        <v>2</v>
      </c>
      <c r="C249" s="9">
        <v>3301</v>
      </c>
      <c r="D249" s="9">
        <v>2945</v>
      </c>
      <c r="E249" s="9">
        <v>5035</v>
      </c>
      <c r="F249" s="9">
        <v>2036</v>
      </c>
      <c r="G249" s="9">
        <v>0</v>
      </c>
      <c r="H249" s="9">
        <v>4930</v>
      </c>
      <c r="I249" s="9">
        <v>4720</v>
      </c>
      <c r="J249" s="35">
        <v>4693</v>
      </c>
      <c r="K249" s="35">
        <v>3745</v>
      </c>
      <c r="L249" s="35">
        <v>4865</v>
      </c>
      <c r="M249" s="35">
        <v>8099</v>
      </c>
      <c r="N249" s="9">
        <v>9068</v>
      </c>
      <c r="O249" s="7">
        <f t="shared" si="191"/>
        <v>53437</v>
      </c>
      <c r="P249" s="9"/>
      <c r="Q249" s="9"/>
      <c r="R249" s="9"/>
      <c r="S249" s="7">
        <f t="shared" si="192"/>
        <v>42156</v>
      </c>
    </row>
    <row r="250" spans="1:19" ht="13.7" customHeight="1" x14ac:dyDescent="0.15">
      <c r="A250" s="46"/>
      <c r="B250" s="17" t="s">
        <v>3</v>
      </c>
      <c r="C250" s="10">
        <f>SUM(C248:C249)</f>
        <v>396796</v>
      </c>
      <c r="D250" s="10">
        <f>SUM(D248:D249)</f>
        <v>401648</v>
      </c>
      <c r="E250" s="10">
        <f>SUM(E248:E249)</f>
        <v>513334</v>
      </c>
      <c r="F250" s="10">
        <f>SUM(F248:F249)</f>
        <v>415958</v>
      </c>
      <c r="G250" s="10">
        <f t="shared" ref="G250:M250" si="195">SUM(G248,G249)</f>
        <v>482235</v>
      </c>
      <c r="H250" s="10">
        <f t="shared" si="195"/>
        <v>409124</v>
      </c>
      <c r="I250" s="10">
        <f t="shared" si="195"/>
        <v>459299</v>
      </c>
      <c r="J250" s="26">
        <f t="shared" si="195"/>
        <v>517589</v>
      </c>
      <c r="K250" s="26">
        <f t="shared" si="195"/>
        <v>460712</v>
      </c>
      <c r="L250" s="26">
        <f t="shared" si="195"/>
        <v>506581</v>
      </c>
      <c r="M250" s="26">
        <f t="shared" si="195"/>
        <v>498813</v>
      </c>
      <c r="N250" s="10">
        <f>SUM(N248:N249)</f>
        <v>454124</v>
      </c>
      <c r="O250" s="34">
        <f t="shared" si="191"/>
        <v>5516213</v>
      </c>
      <c r="P250" s="10">
        <f>SUM(P248:P249)</f>
        <v>0</v>
      </c>
      <c r="Q250" s="10">
        <f>SUM(Q248:Q249)</f>
        <v>0</v>
      </c>
      <c r="R250" s="10">
        <f>SUM(R248:R249)</f>
        <v>0</v>
      </c>
      <c r="S250" s="34">
        <f t="shared" si="192"/>
        <v>4204435</v>
      </c>
    </row>
    <row r="251" spans="1:19" ht="13.7" customHeight="1" x14ac:dyDescent="0.15">
      <c r="A251" s="46"/>
      <c r="B251" s="16" t="s">
        <v>5</v>
      </c>
      <c r="C251" s="11">
        <v>1207218</v>
      </c>
      <c r="D251" s="11">
        <v>1195430</v>
      </c>
      <c r="E251" s="11">
        <v>1706766</v>
      </c>
      <c r="F251" s="11">
        <v>1451455</v>
      </c>
      <c r="G251" s="11">
        <v>1348868</v>
      </c>
      <c r="H251" s="11">
        <v>1153276</v>
      </c>
      <c r="I251" s="11">
        <v>1086734</v>
      </c>
      <c r="J251" s="36">
        <v>1269752</v>
      </c>
      <c r="K251" s="36">
        <v>1184609</v>
      </c>
      <c r="L251" s="36">
        <v>1119599</v>
      </c>
      <c r="M251" s="36">
        <v>1311397</v>
      </c>
      <c r="N251" s="11">
        <v>1684792</v>
      </c>
      <c r="O251" s="5">
        <f t="shared" si="191"/>
        <v>15719896</v>
      </c>
      <c r="P251" s="11"/>
      <c r="Q251" s="11"/>
      <c r="R251" s="11"/>
      <c r="S251" s="5">
        <f t="shared" si="192"/>
        <v>11610482</v>
      </c>
    </row>
    <row r="252" spans="1:19" ht="13.7" customHeight="1" x14ac:dyDescent="0.15">
      <c r="A252" s="46"/>
      <c r="B252" s="15" t="s">
        <v>2</v>
      </c>
      <c r="C252" s="9">
        <v>0</v>
      </c>
      <c r="D252" s="9">
        <v>81510</v>
      </c>
      <c r="E252" s="9">
        <v>0</v>
      </c>
      <c r="F252" s="9">
        <v>86184</v>
      </c>
      <c r="G252" s="9">
        <v>0</v>
      </c>
      <c r="H252" s="9">
        <v>0</v>
      </c>
      <c r="I252" s="9">
        <v>0</v>
      </c>
      <c r="J252" s="35">
        <v>0</v>
      </c>
      <c r="K252" s="35">
        <v>0</v>
      </c>
      <c r="L252" s="35">
        <v>0</v>
      </c>
      <c r="M252" s="35">
        <v>0</v>
      </c>
      <c r="N252" s="9">
        <v>0</v>
      </c>
      <c r="O252" s="7">
        <f t="shared" si="191"/>
        <v>167694</v>
      </c>
      <c r="P252" s="9"/>
      <c r="Q252" s="9"/>
      <c r="R252" s="9"/>
      <c r="S252" s="7">
        <f t="shared" si="192"/>
        <v>86184</v>
      </c>
    </row>
    <row r="253" spans="1:19" ht="13.7" customHeight="1" x14ac:dyDescent="0.15">
      <c r="A253" s="51"/>
      <c r="B253" s="17" t="s">
        <v>3</v>
      </c>
      <c r="C253" s="10">
        <f>SUM(C251:C252)</f>
        <v>1207218</v>
      </c>
      <c r="D253" s="10">
        <f>SUM(D251:D252)</f>
        <v>1276940</v>
      </c>
      <c r="E253" s="10">
        <f>SUM(E251:E252)</f>
        <v>1706766</v>
      </c>
      <c r="F253" s="10">
        <f>SUM(F251:F252)</f>
        <v>1537639</v>
      </c>
      <c r="G253" s="10">
        <f t="shared" ref="G253:M253" si="196">SUM(G251,G252)</f>
        <v>1348868</v>
      </c>
      <c r="H253" s="10">
        <f t="shared" si="196"/>
        <v>1153276</v>
      </c>
      <c r="I253" s="10">
        <f t="shared" si="196"/>
        <v>1086734</v>
      </c>
      <c r="J253" s="26">
        <f t="shared" si="196"/>
        <v>1269752</v>
      </c>
      <c r="K253" s="26">
        <f t="shared" si="196"/>
        <v>1184609</v>
      </c>
      <c r="L253" s="26">
        <f t="shared" si="196"/>
        <v>1119599</v>
      </c>
      <c r="M253" s="26">
        <f t="shared" si="196"/>
        <v>1311397</v>
      </c>
      <c r="N253" s="10">
        <f t="shared" ref="N253" si="197">SUM(N251:N252)</f>
        <v>1684792</v>
      </c>
      <c r="O253" s="34">
        <f t="shared" si="191"/>
        <v>15887590</v>
      </c>
      <c r="P253" s="10">
        <f>SUM(P251:P252)</f>
        <v>0</v>
      </c>
      <c r="Q253" s="10">
        <f>SUM(Q251:Q252)</f>
        <v>0</v>
      </c>
      <c r="R253" s="10">
        <f>SUM(R251:R252)</f>
        <v>0</v>
      </c>
      <c r="S253" s="34">
        <f t="shared" si="192"/>
        <v>11696666</v>
      </c>
    </row>
    <row r="254" spans="1:19" ht="14.25" customHeight="1" x14ac:dyDescent="0.15">
      <c r="A254" s="45" t="s">
        <v>44</v>
      </c>
      <c r="B254" s="16" t="s">
        <v>4</v>
      </c>
      <c r="C254" s="11">
        <v>34835</v>
      </c>
      <c r="D254" s="11">
        <v>33671</v>
      </c>
      <c r="E254" s="11">
        <v>35130</v>
      </c>
      <c r="F254" s="11">
        <v>32386</v>
      </c>
      <c r="G254" s="11">
        <v>38063</v>
      </c>
      <c r="H254" s="11">
        <v>33344</v>
      </c>
      <c r="I254" s="11">
        <v>32744</v>
      </c>
      <c r="J254" s="11">
        <v>40968</v>
      </c>
      <c r="K254" s="11">
        <v>33331</v>
      </c>
      <c r="L254" s="11">
        <v>40237</v>
      </c>
      <c r="M254" s="36">
        <v>41669</v>
      </c>
      <c r="N254" s="11">
        <v>37293</v>
      </c>
      <c r="O254" s="5">
        <f t="shared" si="191"/>
        <v>433671</v>
      </c>
      <c r="P254" s="11"/>
      <c r="Q254" s="11"/>
      <c r="R254" s="11"/>
      <c r="S254" s="5">
        <f t="shared" si="192"/>
        <v>330035</v>
      </c>
    </row>
    <row r="255" spans="1:19" ht="13.7" customHeight="1" x14ac:dyDescent="0.15">
      <c r="A255" s="46"/>
      <c r="B255" s="15" t="s">
        <v>2</v>
      </c>
      <c r="C255" s="9">
        <v>0</v>
      </c>
      <c r="D255" s="9">
        <v>0</v>
      </c>
      <c r="E255" s="9">
        <v>0</v>
      </c>
      <c r="F255" s="9">
        <v>2759</v>
      </c>
      <c r="G255" s="9">
        <v>2682</v>
      </c>
      <c r="H255" s="9">
        <v>3074</v>
      </c>
      <c r="I255" s="9">
        <v>3060</v>
      </c>
      <c r="J255" s="9">
        <v>3109</v>
      </c>
      <c r="K255" s="9">
        <v>7526</v>
      </c>
      <c r="L255" s="9">
        <v>8711</v>
      </c>
      <c r="M255" s="35">
        <v>8875</v>
      </c>
      <c r="N255" s="9">
        <v>10090</v>
      </c>
      <c r="O255" s="7">
        <f t="shared" si="191"/>
        <v>49886</v>
      </c>
      <c r="P255" s="9"/>
      <c r="Q255" s="9"/>
      <c r="R255" s="9"/>
      <c r="S255" s="7">
        <f t="shared" si="192"/>
        <v>49886</v>
      </c>
    </row>
    <row r="256" spans="1:19" ht="13.7" customHeight="1" x14ac:dyDescent="0.15">
      <c r="A256" s="46"/>
      <c r="B256" s="17" t="s">
        <v>3</v>
      </c>
      <c r="C256" s="10">
        <f>SUM(C254:C255)</f>
        <v>34835</v>
      </c>
      <c r="D256" s="10">
        <f>SUM(D254:D255)</f>
        <v>33671</v>
      </c>
      <c r="E256" s="10">
        <f>SUM(E254:E255)</f>
        <v>35130</v>
      </c>
      <c r="F256" s="10">
        <f>SUM(F254:F255)</f>
        <v>35145</v>
      </c>
      <c r="G256" s="10">
        <f t="shared" ref="G256:M256" si="198">SUM(G254,G255)</f>
        <v>40745</v>
      </c>
      <c r="H256" s="10">
        <f t="shared" si="198"/>
        <v>36418</v>
      </c>
      <c r="I256" s="10">
        <f t="shared" si="198"/>
        <v>35804</v>
      </c>
      <c r="J256" s="24">
        <f t="shared" si="198"/>
        <v>44077</v>
      </c>
      <c r="K256" s="24">
        <f t="shared" si="198"/>
        <v>40857</v>
      </c>
      <c r="L256" s="24">
        <f t="shared" si="198"/>
        <v>48948</v>
      </c>
      <c r="M256" s="24">
        <f t="shared" si="198"/>
        <v>50544</v>
      </c>
      <c r="N256" s="10">
        <f t="shared" ref="N256" si="199">SUM(N254:N255)</f>
        <v>47383</v>
      </c>
      <c r="O256" s="34">
        <f t="shared" si="191"/>
        <v>483557</v>
      </c>
      <c r="P256" s="10">
        <f>SUM(P254:P255)</f>
        <v>0</v>
      </c>
      <c r="Q256" s="10">
        <f>SUM(Q254:Q255)</f>
        <v>0</v>
      </c>
      <c r="R256" s="10">
        <f>SUM(R254:R255)</f>
        <v>0</v>
      </c>
      <c r="S256" s="34">
        <f t="shared" si="192"/>
        <v>379921</v>
      </c>
    </row>
    <row r="257" spans="1:19" ht="13.7" customHeight="1" x14ac:dyDescent="0.15">
      <c r="A257" s="46"/>
      <c r="B257" s="16" t="s">
        <v>5</v>
      </c>
      <c r="C257" s="11">
        <v>27644</v>
      </c>
      <c r="D257" s="11">
        <v>59368</v>
      </c>
      <c r="E257" s="11">
        <v>93275</v>
      </c>
      <c r="F257" s="37">
        <v>50354</v>
      </c>
      <c r="G257" s="11">
        <v>44518</v>
      </c>
      <c r="H257" s="11">
        <v>35960</v>
      </c>
      <c r="I257" s="11">
        <v>21377</v>
      </c>
      <c r="J257" s="36">
        <v>27936</v>
      </c>
      <c r="K257" s="36">
        <v>49601</v>
      </c>
      <c r="L257" s="36">
        <v>35619</v>
      </c>
      <c r="M257" s="36">
        <v>12629</v>
      </c>
      <c r="N257" s="11">
        <v>14686</v>
      </c>
      <c r="O257" s="5">
        <f t="shared" si="191"/>
        <v>472967</v>
      </c>
      <c r="P257" s="11"/>
      <c r="Q257" s="11"/>
      <c r="R257" s="11"/>
      <c r="S257" s="5">
        <f t="shared" si="192"/>
        <v>292680</v>
      </c>
    </row>
    <row r="258" spans="1:19" ht="13.7" customHeight="1" x14ac:dyDescent="0.15">
      <c r="A258" s="46"/>
      <c r="B258" s="15" t="s">
        <v>2</v>
      </c>
      <c r="C258" s="12">
        <v>0</v>
      </c>
      <c r="D258" s="12">
        <v>0</v>
      </c>
      <c r="E258" s="12">
        <v>0</v>
      </c>
      <c r="F258" s="12">
        <v>0</v>
      </c>
      <c r="G258" s="12">
        <v>0</v>
      </c>
      <c r="H258" s="12">
        <v>0</v>
      </c>
      <c r="I258" s="12">
        <v>0</v>
      </c>
      <c r="J258" s="25">
        <v>0</v>
      </c>
      <c r="K258" s="25">
        <v>0</v>
      </c>
      <c r="L258" s="25">
        <v>0</v>
      </c>
      <c r="M258" s="25">
        <v>0</v>
      </c>
      <c r="N258" s="12">
        <v>0</v>
      </c>
      <c r="O258" s="7">
        <f t="shared" si="191"/>
        <v>0</v>
      </c>
      <c r="P258" s="12"/>
      <c r="Q258" s="12"/>
      <c r="R258" s="12"/>
      <c r="S258" s="7">
        <f t="shared" si="192"/>
        <v>0</v>
      </c>
    </row>
    <row r="259" spans="1:19" ht="13.7" customHeight="1" x14ac:dyDescent="0.15">
      <c r="A259" s="51"/>
      <c r="B259" s="17" t="s">
        <v>3</v>
      </c>
      <c r="C259" s="10">
        <f>SUM(C257:C258)</f>
        <v>27644</v>
      </c>
      <c r="D259" s="10">
        <f>SUM(D257:D258)</f>
        <v>59368</v>
      </c>
      <c r="E259" s="10">
        <f>SUM(E257:E258)</f>
        <v>93275</v>
      </c>
      <c r="F259" s="10">
        <f>SUM(F257:F258)</f>
        <v>50354</v>
      </c>
      <c r="G259" s="10">
        <f t="shared" ref="G259:M259" si="200">SUM(G257,G258)</f>
        <v>44518</v>
      </c>
      <c r="H259" s="10">
        <f t="shared" si="200"/>
        <v>35960</v>
      </c>
      <c r="I259" s="10">
        <f t="shared" si="200"/>
        <v>21377</v>
      </c>
      <c r="J259" s="26">
        <f t="shared" si="200"/>
        <v>27936</v>
      </c>
      <c r="K259" s="26">
        <f t="shared" si="200"/>
        <v>49601</v>
      </c>
      <c r="L259" s="26">
        <f t="shared" si="200"/>
        <v>35619</v>
      </c>
      <c r="M259" s="26">
        <f t="shared" si="200"/>
        <v>12629</v>
      </c>
      <c r="N259" s="10">
        <f t="shared" ref="N259" si="201">SUM(N257:N258)</f>
        <v>14686</v>
      </c>
      <c r="O259" s="34">
        <f t="shared" si="191"/>
        <v>472967</v>
      </c>
      <c r="P259" s="10">
        <f>SUM(P257:P258)</f>
        <v>0</v>
      </c>
      <c r="Q259" s="10">
        <f>SUM(Q257:Q258)</f>
        <v>0</v>
      </c>
      <c r="R259" s="10">
        <f>SUM(R257:R258)</f>
        <v>0</v>
      </c>
      <c r="S259" s="34">
        <f t="shared" si="192"/>
        <v>292680</v>
      </c>
    </row>
    <row r="260" spans="1:19" ht="13.7" customHeight="1" x14ac:dyDescent="0.15">
      <c r="A260" s="45" t="s">
        <v>74</v>
      </c>
      <c r="B260" s="16" t="s">
        <v>4</v>
      </c>
      <c r="C260" s="11">
        <v>19721</v>
      </c>
      <c r="D260" s="11">
        <v>19762</v>
      </c>
      <c r="E260" s="11">
        <v>22064</v>
      </c>
      <c r="F260" s="11">
        <v>16773</v>
      </c>
      <c r="G260" s="11">
        <v>21975</v>
      </c>
      <c r="H260" s="11">
        <v>19204</v>
      </c>
      <c r="I260" s="11">
        <v>20619</v>
      </c>
      <c r="J260" s="11">
        <v>25029</v>
      </c>
      <c r="K260" s="11">
        <v>20080</v>
      </c>
      <c r="L260" s="11">
        <v>23182</v>
      </c>
      <c r="M260" s="36">
        <v>22196</v>
      </c>
      <c r="N260" s="11">
        <v>20978</v>
      </c>
      <c r="O260" s="5">
        <f t="shared" si="191"/>
        <v>251583</v>
      </c>
      <c r="P260" s="11"/>
      <c r="Q260" s="11"/>
      <c r="R260" s="11"/>
      <c r="S260" s="5">
        <f t="shared" si="192"/>
        <v>190036</v>
      </c>
    </row>
    <row r="261" spans="1:19" ht="13.7" customHeight="1" x14ac:dyDescent="0.15">
      <c r="A261" s="46"/>
      <c r="B261" s="15" t="s">
        <v>2</v>
      </c>
      <c r="C261" s="12">
        <v>0</v>
      </c>
      <c r="D261" s="12">
        <v>0</v>
      </c>
      <c r="E261" s="12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25">
        <v>0</v>
      </c>
      <c r="N261" s="12">
        <v>0</v>
      </c>
      <c r="O261" s="7">
        <f t="shared" si="191"/>
        <v>0</v>
      </c>
      <c r="P261" s="12"/>
      <c r="Q261" s="12"/>
      <c r="R261" s="12"/>
      <c r="S261" s="7">
        <f t="shared" si="192"/>
        <v>0</v>
      </c>
    </row>
    <row r="262" spans="1:19" ht="13.7" customHeight="1" x14ac:dyDescent="0.15">
      <c r="A262" s="46"/>
      <c r="B262" s="17" t="s">
        <v>3</v>
      </c>
      <c r="C262" s="10">
        <f>SUM(C260:C261)</f>
        <v>19721</v>
      </c>
      <c r="D262" s="10">
        <f>SUM(D260:D261)</f>
        <v>19762</v>
      </c>
      <c r="E262" s="10">
        <f>SUM(E260:E261)</f>
        <v>22064</v>
      </c>
      <c r="F262" s="10">
        <f>SUM(F260:F261)</f>
        <v>16773</v>
      </c>
      <c r="G262" s="10">
        <f t="shared" ref="G262:M262" si="202">SUM(G260,G261)</f>
        <v>21975</v>
      </c>
      <c r="H262" s="10">
        <f t="shared" si="202"/>
        <v>19204</v>
      </c>
      <c r="I262" s="10">
        <f t="shared" si="202"/>
        <v>20619</v>
      </c>
      <c r="J262" s="24">
        <f t="shared" si="202"/>
        <v>25029</v>
      </c>
      <c r="K262" s="24">
        <f t="shared" si="202"/>
        <v>20080</v>
      </c>
      <c r="L262" s="24">
        <f t="shared" si="202"/>
        <v>23182</v>
      </c>
      <c r="M262" s="24">
        <f t="shared" si="202"/>
        <v>22196</v>
      </c>
      <c r="N262" s="10">
        <f t="shared" ref="N262" si="203">SUM(N260:N261)</f>
        <v>20978</v>
      </c>
      <c r="O262" s="34">
        <f t="shared" si="191"/>
        <v>251583</v>
      </c>
      <c r="P262" s="10">
        <f>SUM(P260:P261)</f>
        <v>0</v>
      </c>
      <c r="Q262" s="10">
        <f>SUM(Q260:Q261)</f>
        <v>0</v>
      </c>
      <c r="R262" s="10">
        <f>SUM(R260:R261)</f>
        <v>0</v>
      </c>
      <c r="S262" s="34">
        <f t="shared" si="192"/>
        <v>190036</v>
      </c>
    </row>
    <row r="263" spans="1:19" ht="13.7" customHeight="1" x14ac:dyDescent="0.15">
      <c r="A263" s="46"/>
      <c r="B263" s="16" t="s">
        <v>5</v>
      </c>
      <c r="C263" s="11">
        <v>12007</v>
      </c>
      <c r="D263" s="11">
        <v>11426</v>
      </c>
      <c r="E263" s="11">
        <v>14787</v>
      </c>
      <c r="F263" s="11">
        <v>13120</v>
      </c>
      <c r="G263" s="11">
        <v>12659</v>
      </c>
      <c r="H263" s="11">
        <v>15129</v>
      </c>
      <c r="I263" s="11">
        <v>12477</v>
      </c>
      <c r="J263" s="36">
        <v>12946</v>
      </c>
      <c r="K263" s="36">
        <v>12378</v>
      </c>
      <c r="L263" s="36">
        <v>13317</v>
      </c>
      <c r="M263" s="36">
        <v>13700</v>
      </c>
      <c r="N263" s="11">
        <v>18377</v>
      </c>
      <c r="O263" s="5">
        <f t="shared" si="191"/>
        <v>162323</v>
      </c>
      <c r="P263" s="11"/>
      <c r="Q263" s="11"/>
      <c r="R263" s="11"/>
      <c r="S263" s="5">
        <f t="shared" si="192"/>
        <v>124103</v>
      </c>
    </row>
    <row r="264" spans="1:19" ht="13.7" customHeight="1" x14ac:dyDescent="0.15">
      <c r="A264" s="46"/>
      <c r="B264" s="15" t="s">
        <v>2</v>
      </c>
      <c r="C264" s="12">
        <v>0</v>
      </c>
      <c r="D264" s="12">
        <v>0</v>
      </c>
      <c r="E264" s="12">
        <v>0</v>
      </c>
      <c r="F264" s="12">
        <v>0</v>
      </c>
      <c r="G264" s="12">
        <v>0</v>
      </c>
      <c r="H264" s="12">
        <v>0</v>
      </c>
      <c r="I264" s="12">
        <v>0</v>
      </c>
      <c r="J264" s="25">
        <v>0</v>
      </c>
      <c r="K264" s="25">
        <v>0</v>
      </c>
      <c r="L264" s="25">
        <v>0</v>
      </c>
      <c r="M264" s="25">
        <v>0</v>
      </c>
      <c r="N264" s="12">
        <v>0</v>
      </c>
      <c r="O264" s="7">
        <f t="shared" si="191"/>
        <v>0</v>
      </c>
      <c r="P264" s="12"/>
      <c r="Q264" s="12"/>
      <c r="R264" s="12"/>
      <c r="S264" s="7">
        <f t="shared" si="192"/>
        <v>0</v>
      </c>
    </row>
    <row r="265" spans="1:19" ht="13.7" customHeight="1" x14ac:dyDescent="0.15">
      <c r="A265" s="51"/>
      <c r="B265" s="17" t="s">
        <v>3</v>
      </c>
      <c r="C265" s="10">
        <f>SUM(C263:C264)</f>
        <v>12007</v>
      </c>
      <c r="D265" s="10">
        <f>SUM(D263:D264)</f>
        <v>11426</v>
      </c>
      <c r="E265" s="10">
        <f>SUM(E263:E264)</f>
        <v>14787</v>
      </c>
      <c r="F265" s="10">
        <f>SUM(F263:F264)</f>
        <v>13120</v>
      </c>
      <c r="G265" s="10">
        <f t="shared" ref="G265:M265" si="204">SUM(G263,G264)</f>
        <v>12659</v>
      </c>
      <c r="H265" s="10">
        <f t="shared" si="204"/>
        <v>15129</v>
      </c>
      <c r="I265" s="10">
        <f t="shared" si="204"/>
        <v>12477</v>
      </c>
      <c r="J265" s="26">
        <f t="shared" si="204"/>
        <v>12946</v>
      </c>
      <c r="K265" s="26">
        <f t="shared" si="204"/>
        <v>12378</v>
      </c>
      <c r="L265" s="26">
        <f t="shared" si="204"/>
        <v>13317</v>
      </c>
      <c r="M265" s="26">
        <f t="shared" si="204"/>
        <v>13700</v>
      </c>
      <c r="N265" s="10">
        <f t="shared" ref="N265" si="205">SUM(N263:N264)</f>
        <v>18377</v>
      </c>
      <c r="O265" s="34">
        <f t="shared" si="191"/>
        <v>162323</v>
      </c>
      <c r="P265" s="10">
        <f>SUM(P263:P264)</f>
        <v>0</v>
      </c>
      <c r="Q265" s="10">
        <f>SUM(Q263:Q264)</f>
        <v>0</v>
      </c>
      <c r="R265" s="10">
        <f>SUM(R263:R264)</f>
        <v>0</v>
      </c>
      <c r="S265" s="34">
        <f t="shared" si="192"/>
        <v>124103</v>
      </c>
    </row>
    <row r="266" spans="1:19" ht="13.7" customHeight="1" x14ac:dyDescent="0.15">
      <c r="A266" s="45" t="s">
        <v>45</v>
      </c>
      <c r="B266" s="16" t="s">
        <v>4</v>
      </c>
      <c r="C266" s="5">
        <v>0</v>
      </c>
      <c r="D266" s="5">
        <v>0</v>
      </c>
      <c r="E266" s="5">
        <v>0</v>
      </c>
      <c r="F266" s="5">
        <v>0</v>
      </c>
      <c r="G266" s="5">
        <v>0</v>
      </c>
      <c r="H266" s="5">
        <v>0</v>
      </c>
      <c r="I266" s="5">
        <v>0</v>
      </c>
      <c r="J266" s="5">
        <v>0</v>
      </c>
      <c r="K266" s="5">
        <v>0</v>
      </c>
      <c r="L266" s="5">
        <v>0</v>
      </c>
      <c r="M266" s="33">
        <v>0</v>
      </c>
      <c r="N266" s="5">
        <v>0</v>
      </c>
      <c r="O266" s="5">
        <f t="shared" si="191"/>
        <v>0</v>
      </c>
      <c r="P266" s="5"/>
      <c r="Q266" s="5"/>
      <c r="R266" s="5"/>
      <c r="S266" s="5">
        <f t="shared" si="192"/>
        <v>0</v>
      </c>
    </row>
    <row r="267" spans="1:19" ht="13.7" customHeight="1" x14ac:dyDescent="0.15">
      <c r="A267" s="46"/>
      <c r="B267" s="15" t="s">
        <v>2</v>
      </c>
      <c r="C267" s="7">
        <v>0</v>
      </c>
      <c r="D267" s="7">
        <v>0</v>
      </c>
      <c r="E267" s="7">
        <v>0</v>
      </c>
      <c r="F267" s="7">
        <v>0</v>
      </c>
      <c r="G267" s="7">
        <v>0</v>
      </c>
      <c r="H267" s="7">
        <v>0</v>
      </c>
      <c r="I267" s="7">
        <v>0</v>
      </c>
      <c r="J267" s="7">
        <v>0</v>
      </c>
      <c r="K267" s="7">
        <v>0</v>
      </c>
      <c r="L267" s="7">
        <v>0</v>
      </c>
      <c r="M267" s="29">
        <v>0</v>
      </c>
      <c r="N267" s="7">
        <v>0</v>
      </c>
      <c r="O267" s="7">
        <f t="shared" si="191"/>
        <v>0</v>
      </c>
      <c r="P267" s="7"/>
      <c r="Q267" s="7"/>
      <c r="R267" s="7"/>
      <c r="S267" s="7">
        <f t="shared" si="192"/>
        <v>0</v>
      </c>
    </row>
    <row r="268" spans="1:19" ht="13.7" customHeight="1" x14ac:dyDescent="0.15">
      <c r="A268" s="46"/>
      <c r="B268" s="17" t="s">
        <v>3</v>
      </c>
      <c r="C268" s="6">
        <f>SUM(C266:C267)</f>
        <v>0</v>
      </c>
      <c r="D268" s="6">
        <f>SUM(D266:D267)</f>
        <v>0</v>
      </c>
      <c r="E268" s="6">
        <f>SUM(E266:E267)</f>
        <v>0</v>
      </c>
      <c r="F268" s="28">
        <f>SUM(F266:F267)</f>
        <v>0</v>
      </c>
      <c r="G268" s="28">
        <f t="shared" ref="G268:M268" si="206">SUM(G266,G267)</f>
        <v>0</v>
      </c>
      <c r="H268" s="28">
        <f t="shared" si="206"/>
        <v>0</v>
      </c>
      <c r="I268" s="28">
        <f t="shared" ref="I268" si="207">SUM(I266,I267)</f>
        <v>0</v>
      </c>
      <c r="J268" s="28">
        <f t="shared" si="206"/>
        <v>0</v>
      </c>
      <c r="K268" s="28">
        <f t="shared" si="206"/>
        <v>0</v>
      </c>
      <c r="L268" s="28">
        <f t="shared" si="206"/>
        <v>0</v>
      </c>
      <c r="M268" s="28">
        <f t="shared" si="206"/>
        <v>0</v>
      </c>
      <c r="N268" s="6">
        <f t="shared" ref="N268" si="208">SUM(N266:N267)</f>
        <v>0</v>
      </c>
      <c r="O268" s="34">
        <f t="shared" si="191"/>
        <v>0</v>
      </c>
      <c r="P268" s="6">
        <f>SUM(P266:P267)</f>
        <v>0</v>
      </c>
      <c r="Q268" s="6">
        <f>SUM(Q266:Q267)</f>
        <v>0</v>
      </c>
      <c r="R268" s="6">
        <f>SUM(R266:R267)</f>
        <v>0</v>
      </c>
      <c r="S268" s="34">
        <f t="shared" si="192"/>
        <v>0</v>
      </c>
    </row>
    <row r="269" spans="1:19" ht="13.7" customHeight="1" x14ac:dyDescent="0.15">
      <c r="A269" s="46"/>
      <c r="B269" s="16" t="s">
        <v>5</v>
      </c>
      <c r="C269" s="5">
        <v>0</v>
      </c>
      <c r="D269" s="5">
        <v>0</v>
      </c>
      <c r="E269" s="5">
        <v>0</v>
      </c>
      <c r="F269" s="5">
        <v>0</v>
      </c>
      <c r="G269" s="5">
        <v>0</v>
      </c>
      <c r="H269" s="5">
        <v>0</v>
      </c>
      <c r="I269" s="5">
        <v>0</v>
      </c>
      <c r="J269" s="5">
        <v>0</v>
      </c>
      <c r="K269" s="33">
        <v>0</v>
      </c>
      <c r="L269" s="33">
        <v>0</v>
      </c>
      <c r="M269" s="33">
        <v>0</v>
      </c>
      <c r="N269" s="5">
        <v>0</v>
      </c>
      <c r="O269" s="5">
        <f t="shared" si="191"/>
        <v>0</v>
      </c>
      <c r="P269" s="5"/>
      <c r="Q269" s="5"/>
      <c r="R269" s="5"/>
      <c r="S269" s="5">
        <f t="shared" si="192"/>
        <v>0</v>
      </c>
    </row>
    <row r="270" spans="1:19" ht="13.7" customHeight="1" x14ac:dyDescent="0.15">
      <c r="A270" s="46"/>
      <c r="B270" s="15" t="s">
        <v>2</v>
      </c>
      <c r="C270" s="7">
        <v>0</v>
      </c>
      <c r="D270" s="7">
        <v>0</v>
      </c>
      <c r="E270" s="7">
        <v>0</v>
      </c>
      <c r="F270" s="7">
        <v>0</v>
      </c>
      <c r="G270" s="7">
        <v>0</v>
      </c>
      <c r="H270" s="7">
        <v>0</v>
      </c>
      <c r="I270" s="7">
        <v>0</v>
      </c>
      <c r="J270" s="7">
        <v>0</v>
      </c>
      <c r="K270" s="29">
        <v>0</v>
      </c>
      <c r="L270" s="29">
        <v>0</v>
      </c>
      <c r="M270" s="29">
        <v>0</v>
      </c>
      <c r="N270" s="7">
        <v>0</v>
      </c>
      <c r="O270" s="7">
        <f t="shared" si="191"/>
        <v>0</v>
      </c>
      <c r="P270" s="7"/>
      <c r="Q270" s="7"/>
      <c r="R270" s="7"/>
      <c r="S270" s="7">
        <f t="shared" si="192"/>
        <v>0</v>
      </c>
    </row>
    <row r="271" spans="1:19" ht="13.7" customHeight="1" x14ac:dyDescent="0.15">
      <c r="A271" s="51"/>
      <c r="B271" s="17" t="s">
        <v>3</v>
      </c>
      <c r="C271" s="6">
        <f>SUM(C269:C270)</f>
        <v>0</v>
      </c>
      <c r="D271" s="6">
        <f>SUM(D269:D270)</f>
        <v>0</v>
      </c>
      <c r="E271" s="6">
        <f>SUM(E269:E270)</f>
        <v>0</v>
      </c>
      <c r="F271" s="27">
        <f>SUM(F269:F270)</f>
        <v>0</v>
      </c>
      <c r="G271" s="27">
        <f t="shared" ref="G271:M271" si="209">SUM(G269,G270)</f>
        <v>0</v>
      </c>
      <c r="H271" s="27">
        <f t="shared" si="209"/>
        <v>0</v>
      </c>
      <c r="I271" s="27">
        <f t="shared" ref="I271" si="210">SUM(I269,I270)</f>
        <v>0</v>
      </c>
      <c r="J271" s="27">
        <f t="shared" si="209"/>
        <v>0</v>
      </c>
      <c r="K271" s="27">
        <f t="shared" si="209"/>
        <v>0</v>
      </c>
      <c r="L271" s="27">
        <f t="shared" si="209"/>
        <v>0</v>
      </c>
      <c r="M271" s="27">
        <f t="shared" si="209"/>
        <v>0</v>
      </c>
      <c r="N271" s="6">
        <f t="shared" ref="N271" si="211">SUM(N269:N270)</f>
        <v>0</v>
      </c>
      <c r="O271" s="34">
        <f t="shared" si="191"/>
        <v>0</v>
      </c>
      <c r="P271" s="6">
        <f>SUM(P269:P270)</f>
        <v>0</v>
      </c>
      <c r="Q271" s="6">
        <f>SUM(Q269:Q270)</f>
        <v>0</v>
      </c>
      <c r="R271" s="6">
        <f>SUM(R269:R270)</f>
        <v>0</v>
      </c>
      <c r="S271" s="34">
        <f t="shared" si="192"/>
        <v>0</v>
      </c>
    </row>
    <row r="272" spans="1:19" ht="13.7" customHeight="1" x14ac:dyDescent="0.15">
      <c r="A272" s="45" t="s">
        <v>46</v>
      </c>
      <c r="B272" s="16" t="s">
        <v>4</v>
      </c>
      <c r="C272" s="5">
        <v>11723</v>
      </c>
      <c r="D272" s="5">
        <v>12783</v>
      </c>
      <c r="E272" s="5">
        <v>14385</v>
      </c>
      <c r="F272" s="33">
        <v>13055</v>
      </c>
      <c r="G272" s="33">
        <v>15317</v>
      </c>
      <c r="H272" s="33">
        <v>12615</v>
      </c>
      <c r="I272" s="33">
        <v>14661</v>
      </c>
      <c r="J272" s="33">
        <v>18997</v>
      </c>
      <c r="K272" s="33">
        <v>14684</v>
      </c>
      <c r="L272" s="33">
        <v>16949</v>
      </c>
      <c r="M272" s="33">
        <v>16517</v>
      </c>
      <c r="N272" s="5">
        <v>13260</v>
      </c>
      <c r="O272" s="5">
        <f t="shared" si="191"/>
        <v>174946</v>
      </c>
      <c r="P272" s="5"/>
      <c r="Q272" s="5"/>
      <c r="R272" s="5"/>
      <c r="S272" s="5">
        <f t="shared" si="192"/>
        <v>136055</v>
      </c>
    </row>
    <row r="273" spans="1:19" ht="13.7" customHeight="1" x14ac:dyDescent="0.15">
      <c r="A273" s="46"/>
      <c r="B273" s="15" t="s">
        <v>2</v>
      </c>
      <c r="C273" s="7">
        <v>0</v>
      </c>
      <c r="D273" s="7">
        <v>0</v>
      </c>
      <c r="E273" s="7">
        <v>0</v>
      </c>
      <c r="F273" s="29">
        <v>0</v>
      </c>
      <c r="G273" s="29">
        <v>0</v>
      </c>
      <c r="H273" s="29">
        <v>0</v>
      </c>
      <c r="I273" s="29">
        <v>0</v>
      </c>
      <c r="J273" s="29">
        <v>0</v>
      </c>
      <c r="K273" s="29">
        <v>0</v>
      </c>
      <c r="L273" s="29">
        <v>0</v>
      </c>
      <c r="M273" s="29">
        <v>0</v>
      </c>
      <c r="N273" s="7">
        <v>0</v>
      </c>
      <c r="O273" s="7">
        <f t="shared" si="191"/>
        <v>0</v>
      </c>
      <c r="P273" s="7"/>
      <c r="Q273" s="7"/>
      <c r="R273" s="7"/>
      <c r="S273" s="7">
        <f t="shared" si="192"/>
        <v>0</v>
      </c>
    </row>
    <row r="274" spans="1:19" ht="13.7" customHeight="1" x14ac:dyDescent="0.15">
      <c r="A274" s="46"/>
      <c r="B274" s="17" t="s">
        <v>3</v>
      </c>
      <c r="C274" s="6">
        <f>SUM(C272:C273)</f>
        <v>11723</v>
      </c>
      <c r="D274" s="6">
        <f>SUM(D272:D273)</f>
        <v>12783</v>
      </c>
      <c r="E274" s="6">
        <f>SUM(E272:E273)</f>
        <v>14385</v>
      </c>
      <c r="F274" s="28">
        <f>SUM(F272:F273)</f>
        <v>13055</v>
      </c>
      <c r="G274" s="28">
        <f t="shared" ref="G274:M274" si="212">SUM(G272,G273)</f>
        <v>15317</v>
      </c>
      <c r="H274" s="28">
        <f t="shared" si="212"/>
        <v>12615</v>
      </c>
      <c r="I274" s="28">
        <f t="shared" si="212"/>
        <v>14661</v>
      </c>
      <c r="J274" s="28">
        <f t="shared" si="212"/>
        <v>18997</v>
      </c>
      <c r="K274" s="28">
        <f t="shared" si="212"/>
        <v>14684</v>
      </c>
      <c r="L274" s="28">
        <f t="shared" si="212"/>
        <v>16949</v>
      </c>
      <c r="M274" s="28">
        <f t="shared" si="212"/>
        <v>16517</v>
      </c>
      <c r="N274" s="6">
        <f t="shared" ref="N274" si="213">SUM(N272:N273)</f>
        <v>13260</v>
      </c>
      <c r="O274" s="34">
        <f t="shared" ref="O274:O295" si="214">SUM(C274:N274)</f>
        <v>174946</v>
      </c>
      <c r="P274" s="6">
        <f>SUM(P272:P273)</f>
        <v>0</v>
      </c>
      <c r="Q274" s="6">
        <f>SUM(Q272:Q273)</f>
        <v>0</v>
      </c>
      <c r="R274" s="6">
        <f>SUM(R272:R273)</f>
        <v>0</v>
      </c>
      <c r="S274" s="34">
        <f t="shared" ref="S274:S295" si="215">SUM(F274:N274,P274:R274)</f>
        <v>136055</v>
      </c>
    </row>
    <row r="275" spans="1:19" ht="13.7" customHeight="1" x14ac:dyDescent="0.15">
      <c r="A275" s="46"/>
      <c r="B275" s="16" t="s">
        <v>5</v>
      </c>
      <c r="C275" s="5">
        <v>9049</v>
      </c>
      <c r="D275" s="5">
        <v>8562</v>
      </c>
      <c r="E275" s="5">
        <v>9232</v>
      </c>
      <c r="F275" s="33">
        <v>8172</v>
      </c>
      <c r="G275" s="33">
        <v>7116</v>
      </c>
      <c r="H275" s="33">
        <v>7124</v>
      </c>
      <c r="I275" s="33">
        <v>6454</v>
      </c>
      <c r="J275" s="33">
        <v>8738</v>
      </c>
      <c r="K275" s="33">
        <v>8904</v>
      </c>
      <c r="L275" s="33">
        <v>8125</v>
      </c>
      <c r="M275" s="33">
        <v>7903</v>
      </c>
      <c r="N275" s="5">
        <v>10488</v>
      </c>
      <c r="O275" s="5">
        <f t="shared" si="214"/>
        <v>99867</v>
      </c>
      <c r="P275" s="5"/>
      <c r="Q275" s="5"/>
      <c r="R275" s="5"/>
      <c r="S275" s="5">
        <f t="shared" si="215"/>
        <v>73024</v>
      </c>
    </row>
    <row r="276" spans="1:19" ht="13.7" customHeight="1" x14ac:dyDescent="0.15">
      <c r="A276" s="46"/>
      <c r="B276" s="15" t="s">
        <v>2</v>
      </c>
      <c r="C276" s="7">
        <v>0</v>
      </c>
      <c r="D276" s="7">
        <v>0</v>
      </c>
      <c r="E276" s="7">
        <v>0</v>
      </c>
      <c r="F276" s="29">
        <v>0</v>
      </c>
      <c r="G276" s="29">
        <v>0</v>
      </c>
      <c r="H276" s="29">
        <v>0</v>
      </c>
      <c r="I276" s="29">
        <v>0</v>
      </c>
      <c r="J276" s="29">
        <v>0</v>
      </c>
      <c r="K276" s="29">
        <v>0</v>
      </c>
      <c r="L276" s="29">
        <v>0</v>
      </c>
      <c r="M276" s="29">
        <v>0</v>
      </c>
      <c r="N276" s="7">
        <v>0</v>
      </c>
      <c r="O276" s="7">
        <f t="shared" si="214"/>
        <v>0</v>
      </c>
      <c r="P276" s="7"/>
      <c r="Q276" s="7"/>
      <c r="R276" s="7"/>
      <c r="S276" s="7">
        <f t="shared" si="215"/>
        <v>0</v>
      </c>
    </row>
    <row r="277" spans="1:19" ht="13.7" customHeight="1" x14ac:dyDescent="0.15">
      <c r="A277" s="51"/>
      <c r="B277" s="17" t="s">
        <v>3</v>
      </c>
      <c r="C277" s="6">
        <f>SUM(C275:C276)</f>
        <v>9049</v>
      </c>
      <c r="D277" s="6">
        <f>SUM(D275:D276)</f>
        <v>8562</v>
      </c>
      <c r="E277" s="6">
        <f>SUM(E275:E276)</f>
        <v>9232</v>
      </c>
      <c r="F277" s="27">
        <f>SUM(F275:F276)</f>
        <v>8172</v>
      </c>
      <c r="G277" s="27">
        <f t="shared" ref="G277:M277" si="216">SUM(G275,G276)</f>
        <v>7116</v>
      </c>
      <c r="H277" s="27">
        <f t="shared" si="216"/>
        <v>7124</v>
      </c>
      <c r="I277" s="27">
        <f t="shared" si="216"/>
        <v>6454</v>
      </c>
      <c r="J277" s="27">
        <f t="shared" si="216"/>
        <v>8738</v>
      </c>
      <c r="K277" s="27">
        <f t="shared" si="216"/>
        <v>8904</v>
      </c>
      <c r="L277" s="27">
        <f t="shared" si="216"/>
        <v>8125</v>
      </c>
      <c r="M277" s="27">
        <f t="shared" si="216"/>
        <v>7903</v>
      </c>
      <c r="N277" s="6">
        <f t="shared" ref="N277" si="217">SUM(N275:N276)</f>
        <v>10488</v>
      </c>
      <c r="O277" s="6">
        <f t="shared" si="214"/>
        <v>99867</v>
      </c>
      <c r="P277" s="6">
        <f>SUM(P275:P276)</f>
        <v>0</v>
      </c>
      <c r="Q277" s="6">
        <f>SUM(Q275:Q276)</f>
        <v>0</v>
      </c>
      <c r="R277" s="6">
        <f>SUM(R275:R276)</f>
        <v>0</v>
      </c>
      <c r="S277" s="6">
        <f t="shared" si="215"/>
        <v>73024</v>
      </c>
    </row>
    <row r="278" spans="1:19" ht="13.7" customHeight="1" x14ac:dyDescent="0.15">
      <c r="A278" s="45" t="s">
        <v>47</v>
      </c>
      <c r="B278" s="16" t="s">
        <v>4</v>
      </c>
      <c r="C278" s="5">
        <v>0</v>
      </c>
      <c r="D278" s="5">
        <v>0</v>
      </c>
      <c r="E278" s="5">
        <v>0</v>
      </c>
      <c r="F278" s="5">
        <v>0</v>
      </c>
      <c r="G278" s="5">
        <v>0</v>
      </c>
      <c r="H278" s="5">
        <v>0</v>
      </c>
      <c r="I278" s="5">
        <v>0</v>
      </c>
      <c r="J278" s="5">
        <v>0</v>
      </c>
      <c r="K278" s="33">
        <v>0</v>
      </c>
      <c r="L278" s="33">
        <v>0</v>
      </c>
      <c r="M278" s="33">
        <v>0</v>
      </c>
      <c r="N278" s="5">
        <v>0</v>
      </c>
      <c r="O278" s="29">
        <f t="shared" si="214"/>
        <v>0</v>
      </c>
      <c r="P278" s="5"/>
      <c r="Q278" s="5"/>
      <c r="R278" s="5"/>
      <c r="S278" s="29">
        <f t="shared" si="215"/>
        <v>0</v>
      </c>
    </row>
    <row r="279" spans="1:19" ht="13.7" customHeight="1" x14ac:dyDescent="0.15">
      <c r="A279" s="46"/>
      <c r="B279" s="15" t="s">
        <v>2</v>
      </c>
      <c r="C279" s="7">
        <v>0</v>
      </c>
      <c r="D279" s="7">
        <v>0</v>
      </c>
      <c r="E279" s="7">
        <v>0</v>
      </c>
      <c r="F279" s="7">
        <v>0</v>
      </c>
      <c r="G279" s="7">
        <v>0</v>
      </c>
      <c r="H279" s="7">
        <v>0</v>
      </c>
      <c r="I279" s="7">
        <v>0</v>
      </c>
      <c r="J279" s="7">
        <v>0</v>
      </c>
      <c r="K279" s="29">
        <v>0</v>
      </c>
      <c r="L279" s="29">
        <v>0</v>
      </c>
      <c r="M279" s="29">
        <v>0</v>
      </c>
      <c r="N279" s="7">
        <v>0</v>
      </c>
      <c r="O279" s="29">
        <f t="shared" si="214"/>
        <v>0</v>
      </c>
      <c r="P279" s="7"/>
      <c r="Q279" s="7"/>
      <c r="R279" s="7"/>
      <c r="S279" s="29">
        <f t="shared" si="215"/>
        <v>0</v>
      </c>
    </row>
    <row r="280" spans="1:19" ht="13.7" customHeight="1" x14ac:dyDescent="0.15">
      <c r="A280" s="46"/>
      <c r="B280" s="17" t="s">
        <v>3</v>
      </c>
      <c r="C280" s="6">
        <f>SUM(C278:C279)</f>
        <v>0</v>
      </c>
      <c r="D280" s="6">
        <f>SUM(D278:D279)</f>
        <v>0</v>
      </c>
      <c r="E280" s="6">
        <f>SUM(E278:E279)</f>
        <v>0</v>
      </c>
      <c r="F280" s="28">
        <f>SUM(F278:F279)</f>
        <v>0</v>
      </c>
      <c r="G280" s="28">
        <f t="shared" ref="G280:M280" si="218">SUM(G278,G279)</f>
        <v>0</v>
      </c>
      <c r="H280" s="28">
        <f t="shared" si="218"/>
        <v>0</v>
      </c>
      <c r="I280" s="28">
        <f t="shared" ref="I280" si="219">SUM(I278,I279)</f>
        <v>0</v>
      </c>
      <c r="J280" s="28">
        <f t="shared" si="218"/>
        <v>0</v>
      </c>
      <c r="K280" s="28">
        <f t="shared" si="218"/>
        <v>0</v>
      </c>
      <c r="L280" s="28">
        <f t="shared" si="218"/>
        <v>0</v>
      </c>
      <c r="M280" s="28">
        <f t="shared" si="218"/>
        <v>0</v>
      </c>
      <c r="N280" s="6">
        <f t="shared" ref="N280" si="220">SUM(N278:N279)</f>
        <v>0</v>
      </c>
      <c r="O280" s="27">
        <f t="shared" si="214"/>
        <v>0</v>
      </c>
      <c r="P280" s="6">
        <f>SUM(P278:P279)</f>
        <v>0</v>
      </c>
      <c r="Q280" s="6">
        <f>SUM(Q278:Q279)</f>
        <v>0</v>
      </c>
      <c r="R280" s="6">
        <f>SUM(R278:R279)</f>
        <v>0</v>
      </c>
      <c r="S280" s="27">
        <f t="shared" si="215"/>
        <v>0</v>
      </c>
    </row>
    <row r="281" spans="1:19" ht="13.7" customHeight="1" x14ac:dyDescent="0.15">
      <c r="A281" s="46"/>
      <c r="B281" s="16" t="s">
        <v>5</v>
      </c>
      <c r="C281" s="5">
        <v>0</v>
      </c>
      <c r="D281" s="5">
        <v>0</v>
      </c>
      <c r="E281" s="5">
        <v>0</v>
      </c>
      <c r="F281" s="5">
        <v>0</v>
      </c>
      <c r="G281" s="5">
        <v>0</v>
      </c>
      <c r="H281" s="5">
        <v>0</v>
      </c>
      <c r="I281" s="5">
        <v>0</v>
      </c>
      <c r="J281" s="5">
        <v>0</v>
      </c>
      <c r="K281" s="33">
        <v>0</v>
      </c>
      <c r="L281" s="33">
        <v>0</v>
      </c>
      <c r="M281" s="33">
        <v>0</v>
      </c>
      <c r="N281" s="5">
        <v>0</v>
      </c>
      <c r="O281" s="5">
        <f t="shared" si="214"/>
        <v>0</v>
      </c>
      <c r="P281" s="5"/>
      <c r="Q281" s="5"/>
      <c r="R281" s="5"/>
      <c r="S281" s="5">
        <f t="shared" si="215"/>
        <v>0</v>
      </c>
    </row>
    <row r="282" spans="1:19" ht="13.7" customHeight="1" x14ac:dyDescent="0.15">
      <c r="A282" s="46"/>
      <c r="B282" s="15" t="s">
        <v>2</v>
      </c>
      <c r="C282" s="7">
        <v>0</v>
      </c>
      <c r="D282" s="7">
        <v>0</v>
      </c>
      <c r="E282" s="7">
        <v>0</v>
      </c>
      <c r="F282" s="7">
        <v>0</v>
      </c>
      <c r="G282" s="7">
        <v>0</v>
      </c>
      <c r="H282" s="7">
        <v>0</v>
      </c>
      <c r="I282" s="7">
        <v>0</v>
      </c>
      <c r="J282" s="7">
        <v>0</v>
      </c>
      <c r="K282" s="29">
        <v>0</v>
      </c>
      <c r="L282" s="29">
        <v>0</v>
      </c>
      <c r="M282" s="29">
        <v>0</v>
      </c>
      <c r="N282" s="7">
        <v>0</v>
      </c>
      <c r="O282" s="7">
        <f t="shared" si="214"/>
        <v>0</v>
      </c>
      <c r="P282" s="7"/>
      <c r="Q282" s="7"/>
      <c r="R282" s="7"/>
      <c r="S282" s="7">
        <f t="shared" si="215"/>
        <v>0</v>
      </c>
    </row>
    <row r="283" spans="1:19" ht="13.7" customHeight="1" x14ac:dyDescent="0.15">
      <c r="A283" s="51"/>
      <c r="B283" s="21" t="s">
        <v>3</v>
      </c>
      <c r="C283" s="6">
        <f>SUM(C281:C282)</f>
        <v>0</v>
      </c>
      <c r="D283" s="6">
        <f>SUM(D281:D282)</f>
        <v>0</v>
      </c>
      <c r="E283" s="6">
        <f>SUM(E281:E282)</f>
        <v>0</v>
      </c>
      <c r="F283" s="27">
        <f>SUM(F281:F282)</f>
        <v>0</v>
      </c>
      <c r="G283" s="27">
        <f t="shared" ref="G283:M283" si="221">SUM(G281,G282)</f>
        <v>0</v>
      </c>
      <c r="H283" s="27">
        <f t="shared" si="221"/>
        <v>0</v>
      </c>
      <c r="I283" s="27">
        <f t="shared" ref="I283" si="222">SUM(I281,I282)</f>
        <v>0</v>
      </c>
      <c r="J283" s="27">
        <f t="shared" si="221"/>
        <v>0</v>
      </c>
      <c r="K283" s="27">
        <f t="shared" si="221"/>
        <v>0</v>
      </c>
      <c r="L283" s="27">
        <f t="shared" si="221"/>
        <v>0</v>
      </c>
      <c r="M283" s="27">
        <f t="shared" si="221"/>
        <v>0</v>
      </c>
      <c r="N283" s="6">
        <f t="shared" ref="N283" si="223">SUM(N281:N282)</f>
        <v>0</v>
      </c>
      <c r="O283" s="34">
        <f t="shared" si="214"/>
        <v>0</v>
      </c>
      <c r="P283" s="6">
        <f>SUM(P281:P282)</f>
        <v>0</v>
      </c>
      <c r="Q283" s="6">
        <f>SUM(Q281:Q282)</f>
        <v>0</v>
      </c>
      <c r="R283" s="6">
        <f>SUM(R281:R282)</f>
        <v>0</v>
      </c>
      <c r="S283" s="34">
        <f t="shared" si="215"/>
        <v>0</v>
      </c>
    </row>
    <row r="284" spans="1:19" ht="13.7" customHeight="1" x14ac:dyDescent="0.15">
      <c r="A284" s="45" t="s">
        <v>48</v>
      </c>
      <c r="B284" s="16" t="s">
        <v>4</v>
      </c>
      <c r="C284" s="5">
        <v>2590</v>
      </c>
      <c r="D284" s="5">
        <v>2534</v>
      </c>
      <c r="E284" s="5">
        <v>2903</v>
      </c>
      <c r="F284" s="5">
        <v>2594</v>
      </c>
      <c r="G284" s="5">
        <v>2882</v>
      </c>
      <c r="H284" s="5">
        <v>2825</v>
      </c>
      <c r="I284" s="5">
        <v>3339</v>
      </c>
      <c r="J284" s="5">
        <v>3193</v>
      </c>
      <c r="K284" s="5">
        <v>2769</v>
      </c>
      <c r="L284" s="5">
        <v>3203</v>
      </c>
      <c r="M284" s="5">
        <v>3091</v>
      </c>
      <c r="N284" s="5">
        <v>2604</v>
      </c>
      <c r="O284" s="5">
        <f t="shared" si="214"/>
        <v>34527</v>
      </c>
      <c r="P284" s="5"/>
      <c r="Q284" s="5"/>
      <c r="R284" s="5"/>
      <c r="S284" s="5">
        <f t="shared" si="215"/>
        <v>26500</v>
      </c>
    </row>
    <row r="285" spans="1:19" ht="13.7" customHeight="1" x14ac:dyDescent="0.15">
      <c r="A285" s="46"/>
      <c r="B285" s="15" t="s">
        <v>2</v>
      </c>
      <c r="C285" s="4">
        <v>0</v>
      </c>
      <c r="D285" s="4">
        <v>0</v>
      </c>
      <c r="E285" s="4">
        <v>0</v>
      </c>
      <c r="F285" s="4">
        <v>0</v>
      </c>
      <c r="G285" s="4">
        <v>0</v>
      </c>
      <c r="H285" s="4">
        <v>0</v>
      </c>
      <c r="I285" s="4">
        <v>0</v>
      </c>
      <c r="J285" s="4">
        <v>0</v>
      </c>
      <c r="K285" s="4">
        <v>0</v>
      </c>
      <c r="L285" s="4">
        <v>0</v>
      </c>
      <c r="M285" s="32">
        <v>0</v>
      </c>
      <c r="N285" s="4">
        <v>0</v>
      </c>
      <c r="O285" s="7">
        <f t="shared" si="214"/>
        <v>0</v>
      </c>
      <c r="P285" s="4"/>
      <c r="Q285" s="4"/>
      <c r="R285" s="4"/>
      <c r="S285" s="7">
        <f t="shared" si="215"/>
        <v>0</v>
      </c>
    </row>
    <row r="286" spans="1:19" ht="13.7" customHeight="1" x14ac:dyDescent="0.15">
      <c r="A286" s="46"/>
      <c r="B286" s="21" t="s">
        <v>3</v>
      </c>
      <c r="C286" s="6">
        <f>SUM(C284:C285)</f>
        <v>2590</v>
      </c>
      <c r="D286" s="6">
        <f>SUM(D284:D285)</f>
        <v>2534</v>
      </c>
      <c r="E286" s="6">
        <f>SUM(E284:E285)</f>
        <v>2903</v>
      </c>
      <c r="F286" s="28">
        <f>SUM(F284:F285)</f>
        <v>2594</v>
      </c>
      <c r="G286" s="28">
        <f t="shared" ref="G286:M286" si="224">SUM(G284,G285)</f>
        <v>2882</v>
      </c>
      <c r="H286" s="28">
        <f t="shared" si="224"/>
        <v>2825</v>
      </c>
      <c r="I286" s="28">
        <f t="shared" si="224"/>
        <v>3339</v>
      </c>
      <c r="J286" s="28">
        <f>SUM(J284,J285)</f>
        <v>3193</v>
      </c>
      <c r="K286" s="28">
        <f t="shared" si="224"/>
        <v>2769</v>
      </c>
      <c r="L286" s="28">
        <f t="shared" si="224"/>
        <v>3203</v>
      </c>
      <c r="M286" s="28">
        <f t="shared" si="224"/>
        <v>3091</v>
      </c>
      <c r="N286" s="6">
        <f>SUM(N284:N285)</f>
        <v>2604</v>
      </c>
      <c r="O286" s="34">
        <f t="shared" si="214"/>
        <v>34527</v>
      </c>
      <c r="P286" s="6">
        <f>SUM(P284:P285)</f>
        <v>0</v>
      </c>
      <c r="Q286" s="6">
        <f>SUM(Q284:Q285)</f>
        <v>0</v>
      </c>
      <c r="R286" s="6">
        <f>SUM(R284:R285)</f>
        <v>0</v>
      </c>
      <c r="S286" s="34">
        <f t="shared" si="215"/>
        <v>26500</v>
      </c>
    </row>
    <row r="287" spans="1:19" ht="13.7" customHeight="1" x14ac:dyDescent="0.15">
      <c r="A287" s="46"/>
      <c r="B287" s="16" t="s">
        <v>5</v>
      </c>
      <c r="C287" s="11">
        <v>0</v>
      </c>
      <c r="D287" s="5">
        <v>10</v>
      </c>
      <c r="E287" s="11">
        <v>10</v>
      </c>
      <c r="F287" s="11">
        <v>49</v>
      </c>
      <c r="G287" s="11">
        <v>36</v>
      </c>
      <c r="H287" s="11">
        <v>14</v>
      </c>
      <c r="I287" s="11">
        <v>21</v>
      </c>
      <c r="J287" s="11">
        <v>0</v>
      </c>
      <c r="K287" s="11">
        <v>3</v>
      </c>
      <c r="L287" s="11">
        <v>19</v>
      </c>
      <c r="M287" s="36">
        <v>15</v>
      </c>
      <c r="N287" s="11">
        <v>19</v>
      </c>
      <c r="O287" s="5">
        <f t="shared" si="214"/>
        <v>196</v>
      </c>
      <c r="P287" s="11"/>
      <c r="Q287" s="5"/>
      <c r="R287" s="11"/>
      <c r="S287" s="5">
        <f t="shared" si="215"/>
        <v>176</v>
      </c>
    </row>
    <row r="288" spans="1:19" ht="13.7" customHeight="1" x14ac:dyDescent="0.15">
      <c r="A288" s="46"/>
      <c r="B288" s="15" t="s">
        <v>2</v>
      </c>
      <c r="C288" s="4">
        <v>0</v>
      </c>
      <c r="D288" s="4">
        <v>0</v>
      </c>
      <c r="E288" s="4">
        <v>0</v>
      </c>
      <c r="F288" s="9">
        <v>0</v>
      </c>
      <c r="G288" s="4">
        <v>0</v>
      </c>
      <c r="H288" s="4">
        <v>0</v>
      </c>
      <c r="I288" s="4">
        <v>0</v>
      </c>
      <c r="J288" s="9">
        <v>0</v>
      </c>
      <c r="K288" s="9">
        <v>0</v>
      </c>
      <c r="L288" s="9">
        <v>0</v>
      </c>
      <c r="M288" s="35">
        <v>0</v>
      </c>
      <c r="N288" s="9">
        <v>0</v>
      </c>
      <c r="O288" s="7">
        <f t="shared" si="214"/>
        <v>0</v>
      </c>
      <c r="P288" s="4"/>
      <c r="Q288" s="4"/>
      <c r="R288" s="4"/>
      <c r="S288" s="7">
        <f t="shared" si="215"/>
        <v>0</v>
      </c>
    </row>
    <row r="289" spans="1:19" ht="13.7" customHeight="1" x14ac:dyDescent="0.15">
      <c r="A289" s="51"/>
      <c r="B289" s="21" t="s">
        <v>3</v>
      </c>
      <c r="C289" s="10">
        <f>SUM(C287:C288)</f>
        <v>0</v>
      </c>
      <c r="D289" s="6">
        <f>SUM(D287:D288)</f>
        <v>10</v>
      </c>
      <c r="E289" s="10">
        <f>SUM(E287:E288)</f>
        <v>10</v>
      </c>
      <c r="F289" s="26">
        <f>SUM(F287:F288)</f>
        <v>49</v>
      </c>
      <c r="G289" s="27">
        <f t="shared" ref="G289:M289" si="225">SUM(G287,G288)</f>
        <v>36</v>
      </c>
      <c r="H289" s="27">
        <f t="shared" si="225"/>
        <v>14</v>
      </c>
      <c r="I289" s="27">
        <f t="shared" si="225"/>
        <v>21</v>
      </c>
      <c r="J289" s="26">
        <f>SUM(J287,J288)</f>
        <v>0</v>
      </c>
      <c r="K289" s="27">
        <f t="shared" si="225"/>
        <v>3</v>
      </c>
      <c r="L289" s="26">
        <f t="shared" si="225"/>
        <v>19</v>
      </c>
      <c r="M289" s="26">
        <f t="shared" si="225"/>
        <v>15</v>
      </c>
      <c r="N289" s="10">
        <f>SUM(N287:N288)</f>
        <v>19</v>
      </c>
      <c r="O289" s="34">
        <f t="shared" si="214"/>
        <v>196</v>
      </c>
      <c r="P289" s="10">
        <f>SUM(P287:P288)</f>
        <v>0</v>
      </c>
      <c r="Q289" s="6">
        <f>SUM(Q287:Q288)</f>
        <v>0</v>
      </c>
      <c r="R289" s="10">
        <f>SUM(R287:R288)</f>
        <v>0</v>
      </c>
      <c r="S289" s="34">
        <f t="shared" si="215"/>
        <v>176</v>
      </c>
    </row>
    <row r="290" spans="1:19" ht="13.7" customHeight="1" x14ac:dyDescent="0.15">
      <c r="A290" s="45" t="s">
        <v>49</v>
      </c>
      <c r="B290" s="16" t="s">
        <v>4</v>
      </c>
      <c r="C290" s="5">
        <v>8894</v>
      </c>
      <c r="D290" s="5">
        <v>10382</v>
      </c>
      <c r="E290" s="5">
        <v>20101</v>
      </c>
      <c r="F290" s="33">
        <v>18519</v>
      </c>
      <c r="G290" s="33">
        <v>20319</v>
      </c>
      <c r="H290" s="33">
        <v>11951</v>
      </c>
      <c r="I290" s="33">
        <v>18554</v>
      </c>
      <c r="J290" s="33">
        <v>18317</v>
      </c>
      <c r="K290" s="33">
        <v>18338</v>
      </c>
      <c r="L290" s="33">
        <v>19614</v>
      </c>
      <c r="M290" s="33">
        <v>19981</v>
      </c>
      <c r="N290" s="5">
        <v>12175</v>
      </c>
      <c r="O290" s="5">
        <f t="shared" si="214"/>
        <v>197145</v>
      </c>
      <c r="P290" s="5"/>
      <c r="Q290" s="5"/>
      <c r="R290" s="5"/>
      <c r="S290" s="5">
        <f t="shared" si="215"/>
        <v>157768</v>
      </c>
    </row>
    <row r="291" spans="1:19" ht="13.7" customHeight="1" x14ac:dyDescent="0.15">
      <c r="A291" s="46"/>
      <c r="B291" s="15" t="s">
        <v>2</v>
      </c>
      <c r="C291" s="7">
        <v>0</v>
      </c>
      <c r="D291" s="7">
        <v>0</v>
      </c>
      <c r="E291" s="7">
        <v>0</v>
      </c>
      <c r="F291" s="29">
        <v>0</v>
      </c>
      <c r="G291" s="29">
        <v>0</v>
      </c>
      <c r="H291" s="29">
        <v>0</v>
      </c>
      <c r="I291" s="29">
        <v>0</v>
      </c>
      <c r="J291" s="29">
        <v>0</v>
      </c>
      <c r="K291" s="29">
        <v>0</v>
      </c>
      <c r="L291" s="29">
        <v>0</v>
      </c>
      <c r="M291" s="29">
        <v>0</v>
      </c>
      <c r="N291" s="7">
        <v>0</v>
      </c>
      <c r="O291" s="7">
        <f t="shared" si="214"/>
        <v>0</v>
      </c>
      <c r="P291" s="7"/>
      <c r="Q291" s="7"/>
      <c r="R291" s="7"/>
      <c r="S291" s="7">
        <f t="shared" si="215"/>
        <v>0</v>
      </c>
    </row>
    <row r="292" spans="1:19" ht="13.7" customHeight="1" x14ac:dyDescent="0.15">
      <c r="A292" s="46"/>
      <c r="B292" s="21" t="s">
        <v>3</v>
      </c>
      <c r="C292" s="6">
        <f>SUM(C290:C291)</f>
        <v>8894</v>
      </c>
      <c r="D292" s="6">
        <f>SUM(D290:D291)</f>
        <v>10382</v>
      </c>
      <c r="E292" s="6">
        <f>SUM(E290:E291)</f>
        <v>20101</v>
      </c>
      <c r="F292" s="28">
        <f>SUM(F290:F291)</f>
        <v>18519</v>
      </c>
      <c r="G292" s="28">
        <f t="shared" ref="G292:M292" si="226">SUM(G290,G291)</f>
        <v>20319</v>
      </c>
      <c r="H292" s="28">
        <f t="shared" si="226"/>
        <v>11951</v>
      </c>
      <c r="I292" s="28">
        <f t="shared" si="226"/>
        <v>18554</v>
      </c>
      <c r="J292" s="28">
        <f t="shared" si="226"/>
        <v>18317</v>
      </c>
      <c r="K292" s="28">
        <f t="shared" si="226"/>
        <v>18338</v>
      </c>
      <c r="L292" s="28">
        <f t="shared" si="226"/>
        <v>19614</v>
      </c>
      <c r="M292" s="28">
        <f t="shared" si="226"/>
        <v>19981</v>
      </c>
      <c r="N292" s="6">
        <f t="shared" ref="N292" si="227">SUM(N290:N291)</f>
        <v>12175</v>
      </c>
      <c r="O292" s="34">
        <f t="shared" si="214"/>
        <v>197145</v>
      </c>
      <c r="P292" s="6">
        <f>SUM(P290:P291)</f>
        <v>0</v>
      </c>
      <c r="Q292" s="6">
        <f>SUM(Q290:Q291)</f>
        <v>0</v>
      </c>
      <c r="R292" s="6">
        <f>SUM(R290:R291)</f>
        <v>0</v>
      </c>
      <c r="S292" s="34">
        <f t="shared" si="215"/>
        <v>157768</v>
      </c>
    </row>
    <row r="293" spans="1:19" ht="13.7" customHeight="1" x14ac:dyDescent="0.15">
      <c r="A293" s="46"/>
      <c r="B293" s="16" t="s">
        <v>5</v>
      </c>
      <c r="C293" s="5">
        <v>8797</v>
      </c>
      <c r="D293" s="5">
        <v>5102</v>
      </c>
      <c r="E293" s="5">
        <v>3112</v>
      </c>
      <c r="F293" s="33">
        <v>6858</v>
      </c>
      <c r="G293" s="33">
        <v>9458</v>
      </c>
      <c r="H293" s="33">
        <v>10704</v>
      </c>
      <c r="I293" s="33">
        <v>9473</v>
      </c>
      <c r="J293" s="33">
        <v>4216</v>
      </c>
      <c r="K293" s="33">
        <v>3191</v>
      </c>
      <c r="L293" s="33">
        <v>3594</v>
      </c>
      <c r="M293" s="33">
        <v>9729</v>
      </c>
      <c r="N293" s="5">
        <v>14005</v>
      </c>
      <c r="O293" s="5">
        <f t="shared" si="214"/>
        <v>88239</v>
      </c>
      <c r="P293" s="5"/>
      <c r="Q293" s="5"/>
      <c r="R293" s="5"/>
      <c r="S293" s="5">
        <f t="shared" si="215"/>
        <v>71228</v>
      </c>
    </row>
    <row r="294" spans="1:19" ht="13.7" customHeight="1" x14ac:dyDescent="0.15">
      <c r="A294" s="46"/>
      <c r="B294" s="15" t="s">
        <v>2</v>
      </c>
      <c r="C294" s="7">
        <v>0</v>
      </c>
      <c r="D294" s="7">
        <v>0</v>
      </c>
      <c r="E294" s="7">
        <v>0</v>
      </c>
      <c r="F294" s="29">
        <v>0</v>
      </c>
      <c r="G294" s="29">
        <v>0</v>
      </c>
      <c r="H294" s="29">
        <v>0</v>
      </c>
      <c r="I294" s="29">
        <v>0</v>
      </c>
      <c r="J294" s="29">
        <v>0</v>
      </c>
      <c r="K294" s="29">
        <v>0</v>
      </c>
      <c r="L294" s="29">
        <v>0</v>
      </c>
      <c r="M294" s="29">
        <v>0</v>
      </c>
      <c r="N294" s="7">
        <v>0</v>
      </c>
      <c r="O294" s="7">
        <f t="shared" si="214"/>
        <v>0</v>
      </c>
      <c r="P294" s="7"/>
      <c r="Q294" s="7"/>
      <c r="R294" s="7"/>
      <c r="S294" s="7">
        <f t="shared" si="215"/>
        <v>0</v>
      </c>
    </row>
    <row r="295" spans="1:19" ht="13.7" customHeight="1" thickBot="1" x14ac:dyDescent="0.2">
      <c r="A295" s="47"/>
      <c r="B295" s="13" t="s">
        <v>3</v>
      </c>
      <c r="C295" s="8">
        <f>SUM(C293:C294)</f>
        <v>8797</v>
      </c>
      <c r="D295" s="8">
        <f>SUM(D293:D294)</f>
        <v>5102</v>
      </c>
      <c r="E295" s="8">
        <f>SUM(E293:E294)</f>
        <v>3112</v>
      </c>
      <c r="F295" s="31">
        <f>SUM(F293:F294)</f>
        <v>6858</v>
      </c>
      <c r="G295" s="31">
        <f t="shared" ref="G295:M295" si="228">SUM(G293,G294)</f>
        <v>9458</v>
      </c>
      <c r="H295" s="31">
        <f t="shared" si="228"/>
        <v>10704</v>
      </c>
      <c r="I295" s="31">
        <f t="shared" si="228"/>
        <v>9473</v>
      </c>
      <c r="J295" s="31">
        <f t="shared" si="228"/>
        <v>4216</v>
      </c>
      <c r="K295" s="31">
        <f t="shared" si="228"/>
        <v>3191</v>
      </c>
      <c r="L295" s="31">
        <f t="shared" si="228"/>
        <v>3594</v>
      </c>
      <c r="M295" s="31">
        <f t="shared" si="228"/>
        <v>9729</v>
      </c>
      <c r="N295" s="8">
        <f t="shared" ref="N295" si="229">SUM(N293:N294)</f>
        <v>14005</v>
      </c>
      <c r="O295" s="8">
        <f t="shared" si="214"/>
        <v>88239</v>
      </c>
      <c r="P295" s="8">
        <f>SUM(P293:P294)</f>
        <v>0</v>
      </c>
      <c r="Q295" s="8">
        <f>SUM(Q293:Q294)</f>
        <v>0</v>
      </c>
      <c r="R295" s="8">
        <f>SUM(R293:R294)</f>
        <v>0</v>
      </c>
      <c r="S295" s="8">
        <f t="shared" si="215"/>
        <v>71228</v>
      </c>
    </row>
    <row r="296" spans="1:19" ht="13.7" customHeight="1" x14ac:dyDescent="0.15">
      <c r="A296" s="55" t="str">
        <f>A237</f>
        <v>令和5年管内空港の利用概況集計表（速報値）</v>
      </c>
      <c r="B296" s="55"/>
      <c r="C296" s="55"/>
      <c r="D296" s="55"/>
      <c r="E296" s="55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/>
    </row>
    <row r="297" spans="1:19" ht="13.7" customHeight="1" x14ac:dyDescent="0.15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</row>
    <row r="298" spans="1:19" ht="13.7" customHeight="1" thickBot="1" x14ac:dyDescent="0.2">
      <c r="A298" s="44" t="s">
        <v>76</v>
      </c>
      <c r="B298" s="44"/>
      <c r="C298" s="44"/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44"/>
    </row>
    <row r="299" spans="1:19" ht="13.7" customHeight="1" x14ac:dyDescent="0.15">
      <c r="A299" s="48" t="s">
        <v>0</v>
      </c>
      <c r="B299" s="48" t="s">
        <v>1</v>
      </c>
      <c r="C299" s="48" t="s">
        <v>93</v>
      </c>
      <c r="D299" s="48" t="s">
        <v>94</v>
      </c>
      <c r="E299" s="48" t="s">
        <v>95</v>
      </c>
      <c r="F299" s="48" t="s">
        <v>79</v>
      </c>
      <c r="G299" s="48" t="s">
        <v>80</v>
      </c>
      <c r="H299" s="48" t="s">
        <v>81</v>
      </c>
      <c r="I299" s="48" t="s">
        <v>82</v>
      </c>
      <c r="J299" s="48" t="s">
        <v>83</v>
      </c>
      <c r="K299" s="48" t="s">
        <v>84</v>
      </c>
      <c r="L299" s="48" t="s">
        <v>85</v>
      </c>
      <c r="M299" s="48" t="s">
        <v>86</v>
      </c>
      <c r="N299" s="48" t="s">
        <v>87</v>
      </c>
      <c r="O299" s="48" t="s">
        <v>88</v>
      </c>
      <c r="P299" s="48" t="s">
        <v>89</v>
      </c>
      <c r="Q299" s="48" t="s">
        <v>77</v>
      </c>
      <c r="R299" s="48" t="s">
        <v>78</v>
      </c>
      <c r="S299" s="48" t="s">
        <v>90</v>
      </c>
    </row>
    <row r="300" spans="1:19" ht="13.7" customHeight="1" thickBot="1" x14ac:dyDescent="0.2">
      <c r="A300" s="49"/>
      <c r="B300" s="49"/>
      <c r="C300" s="49"/>
      <c r="D300" s="49"/>
      <c r="E300" s="49"/>
      <c r="F300" s="49"/>
      <c r="G300" s="49"/>
      <c r="H300" s="49"/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49"/>
    </row>
    <row r="301" spans="1:19" ht="13.7" customHeight="1" x14ac:dyDescent="0.15">
      <c r="A301" s="69" t="s">
        <v>50</v>
      </c>
      <c r="B301" s="16" t="s">
        <v>4</v>
      </c>
      <c r="C301" s="23">
        <v>61285</v>
      </c>
      <c r="D301" s="23">
        <v>60459</v>
      </c>
      <c r="E301" s="23">
        <v>79674</v>
      </c>
      <c r="F301" s="30">
        <v>65737</v>
      </c>
      <c r="G301" s="30">
        <v>73379</v>
      </c>
      <c r="H301" s="30">
        <v>63570</v>
      </c>
      <c r="I301" s="30">
        <v>87790</v>
      </c>
      <c r="J301" s="30">
        <v>82491</v>
      </c>
      <c r="K301" s="30">
        <v>75197</v>
      </c>
      <c r="L301" s="30">
        <v>80121</v>
      </c>
      <c r="M301" s="30">
        <v>70724</v>
      </c>
      <c r="N301" s="30">
        <v>63838</v>
      </c>
      <c r="O301" s="23">
        <f t="shared" ref="O301:O332" si="230">SUM(C301:N301)</f>
        <v>864265</v>
      </c>
      <c r="P301" s="23"/>
      <c r="Q301" s="23"/>
      <c r="R301" s="23"/>
      <c r="S301" s="23">
        <f t="shared" ref="S301:S332" si="231">SUM(F301:N301,P301:R301)</f>
        <v>662847</v>
      </c>
    </row>
    <row r="302" spans="1:19" ht="13.7" customHeight="1" x14ac:dyDescent="0.15">
      <c r="A302" s="60"/>
      <c r="B302" s="15" t="s">
        <v>2</v>
      </c>
      <c r="C302" s="7">
        <v>0</v>
      </c>
      <c r="D302" s="7">
        <v>0</v>
      </c>
      <c r="E302" s="7">
        <v>0</v>
      </c>
      <c r="F302" s="29">
        <v>0</v>
      </c>
      <c r="G302" s="29">
        <v>0</v>
      </c>
      <c r="H302" s="29">
        <v>0</v>
      </c>
      <c r="I302" s="29">
        <v>0</v>
      </c>
      <c r="J302" s="29">
        <v>0</v>
      </c>
      <c r="K302" s="29">
        <v>0</v>
      </c>
      <c r="L302" s="29">
        <v>0</v>
      </c>
      <c r="M302" s="29">
        <v>0</v>
      </c>
      <c r="N302" s="29">
        <v>0</v>
      </c>
      <c r="O302" s="7">
        <f t="shared" si="230"/>
        <v>0</v>
      </c>
      <c r="P302" s="7"/>
      <c r="Q302" s="7"/>
      <c r="R302" s="7"/>
      <c r="S302" s="7">
        <f t="shared" si="231"/>
        <v>0</v>
      </c>
    </row>
    <row r="303" spans="1:19" ht="13.7" customHeight="1" x14ac:dyDescent="0.15">
      <c r="A303" s="60"/>
      <c r="B303" s="17" t="s">
        <v>3</v>
      </c>
      <c r="C303" s="6">
        <f>SUM(C301:C302)</f>
        <v>61285</v>
      </c>
      <c r="D303" s="6">
        <f>SUM(D301:D302)</f>
        <v>60459</v>
      </c>
      <c r="E303" s="6">
        <f>SUM(E301:E302)</f>
        <v>79674</v>
      </c>
      <c r="F303" s="28">
        <f>SUM(F301:F302)</f>
        <v>65737</v>
      </c>
      <c r="G303" s="28">
        <f t="shared" ref="G303:N303" si="232">SUM(G301,G302)</f>
        <v>73379</v>
      </c>
      <c r="H303" s="28">
        <f t="shared" si="232"/>
        <v>63570</v>
      </c>
      <c r="I303" s="28">
        <f t="shared" si="232"/>
        <v>87790</v>
      </c>
      <c r="J303" s="28">
        <f t="shared" si="232"/>
        <v>82491</v>
      </c>
      <c r="K303" s="28">
        <f t="shared" si="232"/>
        <v>75197</v>
      </c>
      <c r="L303" s="28">
        <f t="shared" si="232"/>
        <v>80121</v>
      </c>
      <c r="M303" s="28">
        <f t="shared" si="232"/>
        <v>70724</v>
      </c>
      <c r="N303" s="28">
        <f t="shared" si="232"/>
        <v>63838</v>
      </c>
      <c r="O303" s="34">
        <f t="shared" si="230"/>
        <v>864265</v>
      </c>
      <c r="P303" s="6">
        <f>SUM(P301:P302)</f>
        <v>0</v>
      </c>
      <c r="Q303" s="6">
        <f>SUM(Q301:Q302)</f>
        <v>0</v>
      </c>
      <c r="R303" s="6">
        <f>SUM(R301:R302)</f>
        <v>0</v>
      </c>
      <c r="S303" s="34">
        <f t="shared" si="231"/>
        <v>662847</v>
      </c>
    </row>
    <row r="304" spans="1:19" ht="13.7" customHeight="1" x14ac:dyDescent="0.15">
      <c r="A304" s="60"/>
      <c r="B304" s="16" t="s">
        <v>5</v>
      </c>
      <c r="C304" s="5">
        <v>62449</v>
      </c>
      <c r="D304" s="5">
        <v>61100</v>
      </c>
      <c r="E304" s="5">
        <v>65183</v>
      </c>
      <c r="F304" s="33">
        <v>51637</v>
      </c>
      <c r="G304" s="33">
        <v>49787</v>
      </c>
      <c r="H304" s="33">
        <v>54683</v>
      </c>
      <c r="I304" s="33">
        <v>48645</v>
      </c>
      <c r="J304" s="33">
        <v>50579</v>
      </c>
      <c r="K304" s="33">
        <v>43852</v>
      </c>
      <c r="L304" s="33">
        <v>42185</v>
      </c>
      <c r="M304" s="33">
        <v>58993</v>
      </c>
      <c r="N304" s="33">
        <v>77624</v>
      </c>
      <c r="O304" s="5">
        <f t="shared" si="230"/>
        <v>666717</v>
      </c>
      <c r="P304" s="5"/>
      <c r="Q304" s="5"/>
      <c r="R304" s="5"/>
      <c r="S304" s="5">
        <f t="shared" si="231"/>
        <v>477985</v>
      </c>
    </row>
    <row r="305" spans="1:19" ht="13.7" customHeight="1" x14ac:dyDescent="0.15">
      <c r="A305" s="60"/>
      <c r="B305" s="15" t="s">
        <v>2</v>
      </c>
      <c r="C305" s="7">
        <v>0</v>
      </c>
      <c r="D305" s="7">
        <v>0</v>
      </c>
      <c r="E305" s="7">
        <v>0</v>
      </c>
      <c r="F305" s="29">
        <v>0</v>
      </c>
      <c r="G305" s="29">
        <v>0</v>
      </c>
      <c r="H305" s="29">
        <v>0</v>
      </c>
      <c r="I305" s="29">
        <v>0</v>
      </c>
      <c r="J305" s="29">
        <v>0</v>
      </c>
      <c r="K305" s="29">
        <v>0</v>
      </c>
      <c r="L305" s="29">
        <v>0</v>
      </c>
      <c r="M305" s="29">
        <v>0</v>
      </c>
      <c r="N305" s="29">
        <v>0</v>
      </c>
      <c r="O305" s="7">
        <f t="shared" si="230"/>
        <v>0</v>
      </c>
      <c r="P305" s="7"/>
      <c r="Q305" s="7"/>
      <c r="R305" s="7"/>
      <c r="S305" s="7">
        <f t="shared" si="231"/>
        <v>0</v>
      </c>
    </row>
    <row r="306" spans="1:19" ht="13.7" customHeight="1" x14ac:dyDescent="0.15">
      <c r="A306" s="70"/>
      <c r="B306" s="17" t="s">
        <v>3</v>
      </c>
      <c r="C306" s="6">
        <f>SUM(C304:C305)</f>
        <v>62449</v>
      </c>
      <c r="D306" s="6">
        <f>SUM(D304:D305)</f>
        <v>61100</v>
      </c>
      <c r="E306" s="6">
        <f>SUM(E304:E305)</f>
        <v>65183</v>
      </c>
      <c r="F306" s="27">
        <f>SUM(F304:F305)</f>
        <v>51637</v>
      </c>
      <c r="G306" s="27">
        <f t="shared" ref="G306:N306" si="233">SUM(G304,G305)</f>
        <v>49787</v>
      </c>
      <c r="H306" s="27">
        <f t="shared" si="233"/>
        <v>54683</v>
      </c>
      <c r="I306" s="27">
        <f t="shared" si="233"/>
        <v>48645</v>
      </c>
      <c r="J306" s="27">
        <f t="shared" si="233"/>
        <v>50579</v>
      </c>
      <c r="K306" s="27">
        <f t="shared" si="233"/>
        <v>43852</v>
      </c>
      <c r="L306" s="27">
        <f t="shared" si="233"/>
        <v>42185</v>
      </c>
      <c r="M306" s="27">
        <f t="shared" si="233"/>
        <v>58993</v>
      </c>
      <c r="N306" s="27">
        <f t="shared" si="233"/>
        <v>77624</v>
      </c>
      <c r="O306" s="6">
        <f t="shared" si="230"/>
        <v>666717</v>
      </c>
      <c r="P306" s="6">
        <f>SUM(P304:P305)</f>
        <v>0</v>
      </c>
      <c r="Q306" s="6">
        <f>SUM(Q304:Q305)</f>
        <v>0</v>
      </c>
      <c r="R306" s="6">
        <f>SUM(R304:R305)</f>
        <v>0</v>
      </c>
      <c r="S306" s="6">
        <f t="shared" si="231"/>
        <v>477985</v>
      </c>
    </row>
    <row r="307" spans="1:19" ht="13.7" customHeight="1" x14ac:dyDescent="0.15">
      <c r="A307" s="45" t="s">
        <v>51</v>
      </c>
      <c r="B307" s="16" t="s">
        <v>4</v>
      </c>
      <c r="C307" s="5">
        <v>4356</v>
      </c>
      <c r="D307" s="5">
        <v>5698</v>
      </c>
      <c r="E307" s="5">
        <v>7110</v>
      </c>
      <c r="F307" s="33">
        <v>6534</v>
      </c>
      <c r="G307" s="33">
        <v>7282</v>
      </c>
      <c r="H307" s="33">
        <v>6012</v>
      </c>
      <c r="I307" s="33">
        <v>7636</v>
      </c>
      <c r="J307" s="33">
        <v>7018</v>
      </c>
      <c r="K307" s="33">
        <v>6806</v>
      </c>
      <c r="L307" s="33">
        <v>7321</v>
      </c>
      <c r="M307" s="33">
        <v>7546</v>
      </c>
      <c r="N307" s="33">
        <v>7072</v>
      </c>
      <c r="O307" s="7">
        <f t="shared" si="230"/>
        <v>80391</v>
      </c>
      <c r="P307" s="5"/>
      <c r="Q307" s="5"/>
      <c r="R307" s="5"/>
      <c r="S307" s="7">
        <f t="shared" si="231"/>
        <v>63227</v>
      </c>
    </row>
    <row r="308" spans="1:19" ht="13.7" customHeight="1" x14ac:dyDescent="0.15">
      <c r="A308" s="46"/>
      <c r="B308" s="15" t="s">
        <v>2</v>
      </c>
      <c r="C308" s="7">
        <v>0</v>
      </c>
      <c r="D308" s="7">
        <v>0</v>
      </c>
      <c r="E308" s="7">
        <v>0</v>
      </c>
      <c r="F308" s="29">
        <v>0</v>
      </c>
      <c r="G308" s="29">
        <v>0</v>
      </c>
      <c r="H308" s="29">
        <v>0</v>
      </c>
      <c r="I308" s="29">
        <v>0</v>
      </c>
      <c r="J308" s="29">
        <v>0</v>
      </c>
      <c r="K308" s="29">
        <v>0</v>
      </c>
      <c r="L308" s="29">
        <v>0</v>
      </c>
      <c r="M308" s="29">
        <v>0</v>
      </c>
      <c r="N308" s="29">
        <v>0</v>
      </c>
      <c r="O308" s="7">
        <f t="shared" si="230"/>
        <v>0</v>
      </c>
      <c r="P308" s="7"/>
      <c r="Q308" s="7"/>
      <c r="R308" s="7"/>
      <c r="S308" s="7">
        <f t="shared" si="231"/>
        <v>0</v>
      </c>
    </row>
    <row r="309" spans="1:19" ht="13.7" customHeight="1" x14ac:dyDescent="0.15">
      <c r="A309" s="46"/>
      <c r="B309" s="17" t="s">
        <v>3</v>
      </c>
      <c r="C309" s="6">
        <f>SUM(C307:C308)</f>
        <v>4356</v>
      </c>
      <c r="D309" s="6">
        <f>SUM(D307:D308)</f>
        <v>5698</v>
      </c>
      <c r="E309" s="6">
        <f>SUM(E307:E308)</f>
        <v>7110</v>
      </c>
      <c r="F309" s="27">
        <f>SUM(F307:F308)</f>
        <v>6534</v>
      </c>
      <c r="G309" s="27">
        <f t="shared" ref="G309:N309" si="234">SUM(G307,G308)</f>
        <v>7282</v>
      </c>
      <c r="H309" s="27">
        <f t="shared" si="234"/>
        <v>6012</v>
      </c>
      <c r="I309" s="27">
        <f t="shared" si="234"/>
        <v>7636</v>
      </c>
      <c r="J309" s="27">
        <f t="shared" si="234"/>
        <v>7018</v>
      </c>
      <c r="K309" s="27">
        <f t="shared" si="234"/>
        <v>6806</v>
      </c>
      <c r="L309" s="27">
        <f t="shared" si="234"/>
        <v>7321</v>
      </c>
      <c r="M309" s="27">
        <f t="shared" si="234"/>
        <v>7546</v>
      </c>
      <c r="N309" s="27">
        <f t="shared" si="234"/>
        <v>7072</v>
      </c>
      <c r="O309" s="34">
        <f t="shared" si="230"/>
        <v>80391</v>
      </c>
      <c r="P309" s="6">
        <f>SUM(P307:P308)</f>
        <v>0</v>
      </c>
      <c r="Q309" s="6">
        <f>SUM(Q307:Q308)</f>
        <v>0</v>
      </c>
      <c r="R309" s="6">
        <f>SUM(R307:R308)</f>
        <v>0</v>
      </c>
      <c r="S309" s="34">
        <f t="shared" si="231"/>
        <v>63227</v>
      </c>
    </row>
    <row r="310" spans="1:19" ht="13.7" customHeight="1" x14ac:dyDescent="0.15">
      <c r="A310" s="46"/>
      <c r="B310" s="16" t="s">
        <v>5</v>
      </c>
      <c r="C310" s="5">
        <v>11021</v>
      </c>
      <c r="D310" s="5">
        <v>9655</v>
      </c>
      <c r="E310" s="5">
        <v>10771</v>
      </c>
      <c r="F310" s="33">
        <v>14092</v>
      </c>
      <c r="G310" s="33">
        <v>9276</v>
      </c>
      <c r="H310" s="33">
        <v>9102</v>
      </c>
      <c r="I310" s="33">
        <v>5865</v>
      </c>
      <c r="J310" s="33">
        <v>5840</v>
      </c>
      <c r="K310" s="33">
        <v>7282</v>
      </c>
      <c r="L310" s="33">
        <v>7350</v>
      </c>
      <c r="M310" s="33">
        <v>10169</v>
      </c>
      <c r="N310" s="33">
        <v>10581</v>
      </c>
      <c r="O310" s="5">
        <f t="shared" si="230"/>
        <v>111004</v>
      </c>
      <c r="P310" s="5"/>
      <c r="Q310" s="5"/>
      <c r="R310" s="5"/>
      <c r="S310" s="5">
        <f t="shared" si="231"/>
        <v>79557</v>
      </c>
    </row>
    <row r="311" spans="1:19" ht="13.7" customHeight="1" x14ac:dyDescent="0.15">
      <c r="A311" s="46"/>
      <c r="B311" s="15" t="s">
        <v>2</v>
      </c>
      <c r="C311" s="7">
        <v>0</v>
      </c>
      <c r="D311" s="7">
        <v>0</v>
      </c>
      <c r="E311" s="7">
        <v>0</v>
      </c>
      <c r="F311" s="29">
        <v>0</v>
      </c>
      <c r="G311" s="29">
        <v>0</v>
      </c>
      <c r="H311" s="29">
        <v>0</v>
      </c>
      <c r="I311" s="29">
        <v>0</v>
      </c>
      <c r="J311" s="29">
        <v>0</v>
      </c>
      <c r="K311" s="29">
        <v>0</v>
      </c>
      <c r="L311" s="29">
        <v>0</v>
      </c>
      <c r="M311" s="29">
        <v>0</v>
      </c>
      <c r="N311" s="29">
        <v>0</v>
      </c>
      <c r="O311" s="7">
        <f t="shared" si="230"/>
        <v>0</v>
      </c>
      <c r="P311" s="7"/>
      <c r="Q311" s="7"/>
      <c r="R311" s="7"/>
      <c r="S311" s="7">
        <f t="shared" si="231"/>
        <v>0</v>
      </c>
    </row>
    <row r="312" spans="1:19" ht="13.7" customHeight="1" x14ac:dyDescent="0.15">
      <c r="A312" s="51"/>
      <c r="B312" s="17" t="s">
        <v>3</v>
      </c>
      <c r="C312" s="6">
        <f>SUM(C310:C311)</f>
        <v>11021</v>
      </c>
      <c r="D312" s="6">
        <f>SUM(D310:D311)</f>
        <v>9655</v>
      </c>
      <c r="E312" s="6">
        <f>SUM(E310:E311)</f>
        <v>10771</v>
      </c>
      <c r="F312" s="27">
        <f>SUM(F310:F311)</f>
        <v>14092</v>
      </c>
      <c r="G312" s="27">
        <f t="shared" ref="G312:N312" si="235">SUM(G310,G311)</f>
        <v>9276</v>
      </c>
      <c r="H312" s="27">
        <f t="shared" si="235"/>
        <v>9102</v>
      </c>
      <c r="I312" s="27">
        <f t="shared" si="235"/>
        <v>5865</v>
      </c>
      <c r="J312" s="27">
        <f t="shared" si="235"/>
        <v>5840</v>
      </c>
      <c r="K312" s="27">
        <f t="shared" si="235"/>
        <v>7282</v>
      </c>
      <c r="L312" s="27">
        <f t="shared" si="235"/>
        <v>7350</v>
      </c>
      <c r="M312" s="27">
        <f t="shared" si="235"/>
        <v>10169</v>
      </c>
      <c r="N312" s="27">
        <f t="shared" si="235"/>
        <v>10581</v>
      </c>
      <c r="O312" s="34">
        <f t="shared" si="230"/>
        <v>111004</v>
      </c>
      <c r="P312" s="6">
        <f>SUM(P310:P311)</f>
        <v>0</v>
      </c>
      <c r="Q312" s="6">
        <f>SUM(Q310:Q311)</f>
        <v>0</v>
      </c>
      <c r="R312" s="6">
        <f>SUM(R310:R311)</f>
        <v>0</v>
      </c>
      <c r="S312" s="34">
        <f t="shared" si="231"/>
        <v>79557</v>
      </c>
    </row>
    <row r="313" spans="1:19" ht="13.7" customHeight="1" x14ac:dyDescent="0.15">
      <c r="A313" s="45" t="s">
        <v>52</v>
      </c>
      <c r="B313" s="16" t="s">
        <v>4</v>
      </c>
      <c r="C313" s="5">
        <v>16193</v>
      </c>
      <c r="D313" s="5">
        <v>15161</v>
      </c>
      <c r="E313" s="5">
        <v>16877</v>
      </c>
      <c r="F313" s="33">
        <v>14912</v>
      </c>
      <c r="G313" s="33">
        <v>17883</v>
      </c>
      <c r="H313" s="33">
        <v>15015</v>
      </c>
      <c r="I313" s="33">
        <v>18133</v>
      </c>
      <c r="J313" s="33">
        <v>16603</v>
      </c>
      <c r="K313" s="33">
        <v>15677</v>
      </c>
      <c r="L313" s="33">
        <v>18088</v>
      </c>
      <c r="M313" s="33">
        <v>18799</v>
      </c>
      <c r="N313" s="33">
        <v>17697</v>
      </c>
      <c r="O313" s="5">
        <f t="shared" si="230"/>
        <v>201038</v>
      </c>
      <c r="P313" s="5"/>
      <c r="Q313" s="5"/>
      <c r="R313" s="5"/>
      <c r="S313" s="5">
        <f t="shared" si="231"/>
        <v>152807</v>
      </c>
    </row>
    <row r="314" spans="1:19" ht="13.7" customHeight="1" x14ac:dyDescent="0.15">
      <c r="A314" s="46"/>
      <c r="B314" s="15" t="s">
        <v>2</v>
      </c>
      <c r="C314" s="7">
        <v>0</v>
      </c>
      <c r="D314" s="7">
        <v>0</v>
      </c>
      <c r="E314" s="7">
        <v>0</v>
      </c>
      <c r="F314" s="29">
        <v>0</v>
      </c>
      <c r="G314" s="29">
        <v>0</v>
      </c>
      <c r="H314" s="29">
        <v>0</v>
      </c>
      <c r="I314" s="29">
        <v>0</v>
      </c>
      <c r="J314" s="29">
        <v>0</v>
      </c>
      <c r="K314" s="29">
        <v>0</v>
      </c>
      <c r="L314" s="29">
        <v>0</v>
      </c>
      <c r="M314" s="29">
        <v>0</v>
      </c>
      <c r="N314" s="29">
        <v>0</v>
      </c>
      <c r="O314" s="7">
        <f t="shared" si="230"/>
        <v>0</v>
      </c>
      <c r="P314" s="7"/>
      <c r="Q314" s="7"/>
      <c r="R314" s="7"/>
      <c r="S314" s="7">
        <f t="shared" si="231"/>
        <v>0</v>
      </c>
    </row>
    <row r="315" spans="1:19" ht="13.7" customHeight="1" x14ac:dyDescent="0.15">
      <c r="A315" s="46"/>
      <c r="B315" s="17" t="s">
        <v>3</v>
      </c>
      <c r="C315" s="6">
        <f>SUM(C313:C314)</f>
        <v>16193</v>
      </c>
      <c r="D315" s="6">
        <f>SUM(D313:D314)</f>
        <v>15161</v>
      </c>
      <c r="E315" s="6">
        <f>SUM(E313:E314)</f>
        <v>16877</v>
      </c>
      <c r="F315" s="27">
        <f>SUM(F313:F314)</f>
        <v>14912</v>
      </c>
      <c r="G315" s="27">
        <f t="shared" ref="G315:N315" si="236">SUM(G313,G314)</f>
        <v>17883</v>
      </c>
      <c r="H315" s="27">
        <f t="shared" si="236"/>
        <v>15015</v>
      </c>
      <c r="I315" s="27">
        <f t="shared" si="236"/>
        <v>18133</v>
      </c>
      <c r="J315" s="27">
        <f t="shared" si="236"/>
        <v>16603</v>
      </c>
      <c r="K315" s="27">
        <f t="shared" si="236"/>
        <v>15677</v>
      </c>
      <c r="L315" s="27">
        <f t="shared" si="236"/>
        <v>18088</v>
      </c>
      <c r="M315" s="27">
        <f t="shared" si="236"/>
        <v>18799</v>
      </c>
      <c r="N315" s="27">
        <f t="shared" si="236"/>
        <v>17697</v>
      </c>
      <c r="O315" s="34">
        <f t="shared" si="230"/>
        <v>201038</v>
      </c>
      <c r="P315" s="6">
        <f>SUM(P313:P314)</f>
        <v>0</v>
      </c>
      <c r="Q315" s="6">
        <f>SUM(Q313:Q314)</f>
        <v>0</v>
      </c>
      <c r="R315" s="6">
        <f>SUM(R313:R314)</f>
        <v>0</v>
      </c>
      <c r="S315" s="34">
        <f t="shared" si="231"/>
        <v>152807</v>
      </c>
    </row>
    <row r="316" spans="1:19" ht="13.7" customHeight="1" x14ac:dyDescent="0.15">
      <c r="A316" s="46"/>
      <c r="B316" s="16" t="s">
        <v>5</v>
      </c>
      <c r="C316" s="5">
        <v>10890</v>
      </c>
      <c r="D316" s="5">
        <v>9852</v>
      </c>
      <c r="E316" s="5">
        <v>10320</v>
      </c>
      <c r="F316" s="33">
        <v>10495</v>
      </c>
      <c r="G316" s="33">
        <v>12407</v>
      </c>
      <c r="H316" s="33">
        <v>11122</v>
      </c>
      <c r="I316" s="33">
        <v>10068</v>
      </c>
      <c r="J316" s="33">
        <v>14060</v>
      </c>
      <c r="K316" s="33">
        <v>12556</v>
      </c>
      <c r="L316" s="33">
        <v>10406</v>
      </c>
      <c r="M316" s="33">
        <v>10116</v>
      </c>
      <c r="N316" s="5">
        <v>11962</v>
      </c>
      <c r="O316" s="5">
        <f t="shared" si="230"/>
        <v>134254</v>
      </c>
      <c r="P316" s="5"/>
      <c r="Q316" s="5"/>
      <c r="R316" s="5"/>
      <c r="S316" s="5">
        <f t="shared" si="231"/>
        <v>103192</v>
      </c>
    </row>
    <row r="317" spans="1:19" ht="13.7" customHeight="1" x14ac:dyDescent="0.15">
      <c r="A317" s="46"/>
      <c r="B317" s="15" t="s">
        <v>2</v>
      </c>
      <c r="C317" s="4">
        <v>0</v>
      </c>
      <c r="D317" s="4">
        <v>0</v>
      </c>
      <c r="E317" s="4">
        <v>0</v>
      </c>
      <c r="F317" s="32">
        <v>0</v>
      </c>
      <c r="G317" s="32">
        <v>0</v>
      </c>
      <c r="H317" s="32">
        <v>0</v>
      </c>
      <c r="I317" s="32">
        <v>0</v>
      </c>
      <c r="J317" s="32">
        <v>0</v>
      </c>
      <c r="K317" s="32">
        <v>0</v>
      </c>
      <c r="L317" s="32">
        <v>0</v>
      </c>
      <c r="M317" s="32">
        <v>0</v>
      </c>
      <c r="N317" s="4">
        <v>0</v>
      </c>
      <c r="O317" s="7">
        <f t="shared" si="230"/>
        <v>0</v>
      </c>
      <c r="P317" s="4"/>
      <c r="Q317" s="4"/>
      <c r="R317" s="4"/>
      <c r="S317" s="7">
        <f t="shared" si="231"/>
        <v>0</v>
      </c>
    </row>
    <row r="318" spans="1:19" ht="13.7" customHeight="1" x14ac:dyDescent="0.15">
      <c r="A318" s="51"/>
      <c r="B318" s="17" t="s">
        <v>3</v>
      </c>
      <c r="C318" s="6">
        <f>SUM(C316:C317)</f>
        <v>10890</v>
      </c>
      <c r="D318" s="6">
        <f>SUM(D316:D317)</f>
        <v>9852</v>
      </c>
      <c r="E318" s="6">
        <f>SUM(E316:E317)</f>
        <v>10320</v>
      </c>
      <c r="F318" s="27">
        <f>SUM(F316:F317)</f>
        <v>10495</v>
      </c>
      <c r="G318" s="27">
        <f t="shared" ref="G318:N318" si="237">SUM(G316,G317)</f>
        <v>12407</v>
      </c>
      <c r="H318" s="27">
        <f t="shared" si="237"/>
        <v>11122</v>
      </c>
      <c r="I318" s="27">
        <f t="shared" si="237"/>
        <v>10068</v>
      </c>
      <c r="J318" s="27">
        <f t="shared" si="237"/>
        <v>14060</v>
      </c>
      <c r="K318" s="27">
        <f t="shared" si="237"/>
        <v>12556</v>
      </c>
      <c r="L318" s="27">
        <f t="shared" si="237"/>
        <v>10406</v>
      </c>
      <c r="M318" s="27">
        <f t="shared" si="237"/>
        <v>10116</v>
      </c>
      <c r="N318" s="6">
        <f t="shared" si="237"/>
        <v>11962</v>
      </c>
      <c r="O318" s="34">
        <f t="shared" si="230"/>
        <v>134254</v>
      </c>
      <c r="P318" s="6">
        <f>SUM(P316:P317)</f>
        <v>0</v>
      </c>
      <c r="Q318" s="6">
        <f>SUM(Q316:Q317)</f>
        <v>0</v>
      </c>
      <c r="R318" s="6">
        <f>SUM(R316:R317)</f>
        <v>0</v>
      </c>
      <c r="S318" s="34">
        <f t="shared" si="231"/>
        <v>103192</v>
      </c>
    </row>
    <row r="319" spans="1:19" ht="13.7" customHeight="1" x14ac:dyDescent="0.15">
      <c r="A319" s="45" t="s">
        <v>53</v>
      </c>
      <c r="B319" s="16" t="s">
        <v>4</v>
      </c>
      <c r="C319" s="5">
        <v>8599</v>
      </c>
      <c r="D319" s="5">
        <v>8121</v>
      </c>
      <c r="E319" s="5">
        <v>9716</v>
      </c>
      <c r="F319" s="33">
        <v>8574</v>
      </c>
      <c r="G319" s="33">
        <v>9860</v>
      </c>
      <c r="H319" s="33">
        <v>8017</v>
      </c>
      <c r="I319" s="33">
        <v>10011</v>
      </c>
      <c r="J319" s="33">
        <v>9611</v>
      </c>
      <c r="K319" s="33">
        <v>9192</v>
      </c>
      <c r="L319" s="33">
        <v>9412</v>
      </c>
      <c r="M319" s="33">
        <v>10364</v>
      </c>
      <c r="N319" s="5">
        <v>9714</v>
      </c>
      <c r="O319" s="5">
        <f t="shared" si="230"/>
        <v>111191</v>
      </c>
      <c r="P319" s="5"/>
      <c r="Q319" s="5"/>
      <c r="R319" s="5"/>
      <c r="S319" s="5">
        <f t="shared" si="231"/>
        <v>84755</v>
      </c>
    </row>
    <row r="320" spans="1:19" ht="13.7" customHeight="1" x14ac:dyDescent="0.15">
      <c r="A320" s="46"/>
      <c r="B320" s="15" t="s">
        <v>2</v>
      </c>
      <c r="C320" s="4">
        <v>0</v>
      </c>
      <c r="D320" s="4">
        <v>0</v>
      </c>
      <c r="E320" s="4">
        <v>0</v>
      </c>
      <c r="F320" s="32">
        <v>0</v>
      </c>
      <c r="G320" s="32">
        <v>0</v>
      </c>
      <c r="H320" s="32">
        <v>0</v>
      </c>
      <c r="I320" s="32">
        <v>0</v>
      </c>
      <c r="J320" s="32">
        <v>0</v>
      </c>
      <c r="K320" s="32">
        <v>0</v>
      </c>
      <c r="L320" s="32">
        <v>0</v>
      </c>
      <c r="M320" s="32">
        <v>0</v>
      </c>
      <c r="N320" s="4">
        <v>0</v>
      </c>
      <c r="O320" s="7">
        <f t="shared" si="230"/>
        <v>0</v>
      </c>
      <c r="P320" s="4"/>
      <c r="Q320" s="4"/>
      <c r="R320" s="4"/>
      <c r="S320" s="7">
        <f t="shared" si="231"/>
        <v>0</v>
      </c>
    </row>
    <row r="321" spans="1:19" ht="13.7" customHeight="1" x14ac:dyDescent="0.15">
      <c r="A321" s="46"/>
      <c r="B321" s="17" t="s">
        <v>3</v>
      </c>
      <c r="C321" s="6">
        <f>SUM(C319:C320)</f>
        <v>8599</v>
      </c>
      <c r="D321" s="6">
        <f>SUM(D319:D320)</f>
        <v>8121</v>
      </c>
      <c r="E321" s="6">
        <f>SUM(E319:E320)</f>
        <v>9716</v>
      </c>
      <c r="F321" s="28">
        <f>SUM(F319:F320)</f>
        <v>8574</v>
      </c>
      <c r="G321" s="28">
        <f t="shared" ref="G321:N321" si="238">SUM(G319,G320)</f>
        <v>9860</v>
      </c>
      <c r="H321" s="28">
        <f t="shared" si="238"/>
        <v>8017</v>
      </c>
      <c r="I321" s="28">
        <f t="shared" si="238"/>
        <v>10011</v>
      </c>
      <c r="J321" s="28">
        <f t="shared" si="238"/>
        <v>9611</v>
      </c>
      <c r="K321" s="28">
        <f t="shared" si="238"/>
        <v>9192</v>
      </c>
      <c r="L321" s="28">
        <f t="shared" si="238"/>
        <v>9412</v>
      </c>
      <c r="M321" s="28">
        <f t="shared" si="238"/>
        <v>10364</v>
      </c>
      <c r="N321" s="6">
        <f t="shared" si="238"/>
        <v>9714</v>
      </c>
      <c r="O321" s="34">
        <f t="shared" si="230"/>
        <v>111191</v>
      </c>
      <c r="P321" s="6">
        <f>SUM(P319:P320)</f>
        <v>0</v>
      </c>
      <c r="Q321" s="6">
        <f>SUM(Q319:Q320)</f>
        <v>0</v>
      </c>
      <c r="R321" s="6">
        <f>SUM(R319:R320)</f>
        <v>0</v>
      </c>
      <c r="S321" s="34">
        <f t="shared" si="231"/>
        <v>84755</v>
      </c>
    </row>
    <row r="322" spans="1:19" ht="13.7" customHeight="1" x14ac:dyDescent="0.15">
      <c r="A322" s="46"/>
      <c r="B322" s="16" t="s">
        <v>5</v>
      </c>
      <c r="C322" s="5">
        <v>5909</v>
      </c>
      <c r="D322" s="5">
        <v>5485</v>
      </c>
      <c r="E322" s="5">
        <v>6374</v>
      </c>
      <c r="F322" s="33">
        <v>5319</v>
      </c>
      <c r="G322" s="33">
        <v>5964</v>
      </c>
      <c r="H322" s="33">
        <v>5746</v>
      </c>
      <c r="I322" s="33">
        <v>5341</v>
      </c>
      <c r="J322" s="33">
        <v>6681</v>
      </c>
      <c r="K322" s="33">
        <v>6687</v>
      </c>
      <c r="L322" s="33">
        <v>5734</v>
      </c>
      <c r="M322" s="33">
        <v>5366</v>
      </c>
      <c r="N322" s="5">
        <v>5670</v>
      </c>
      <c r="O322" s="5">
        <f t="shared" si="230"/>
        <v>70276</v>
      </c>
      <c r="P322" s="5"/>
      <c r="Q322" s="5"/>
      <c r="R322" s="5"/>
      <c r="S322" s="5">
        <f t="shared" si="231"/>
        <v>52508</v>
      </c>
    </row>
    <row r="323" spans="1:19" ht="13.7" customHeight="1" x14ac:dyDescent="0.15">
      <c r="A323" s="46"/>
      <c r="B323" s="15" t="s">
        <v>2</v>
      </c>
      <c r="C323" s="4">
        <v>0</v>
      </c>
      <c r="D323" s="4">
        <v>0</v>
      </c>
      <c r="E323" s="4">
        <v>0</v>
      </c>
      <c r="F323" s="32">
        <v>0</v>
      </c>
      <c r="G323" s="32">
        <v>0</v>
      </c>
      <c r="H323" s="32">
        <v>0</v>
      </c>
      <c r="I323" s="32">
        <v>0</v>
      </c>
      <c r="J323" s="32">
        <v>0</v>
      </c>
      <c r="K323" s="32">
        <v>0</v>
      </c>
      <c r="L323" s="32">
        <v>0</v>
      </c>
      <c r="M323" s="32">
        <v>0</v>
      </c>
      <c r="N323" s="4">
        <v>0</v>
      </c>
      <c r="O323" s="7">
        <f t="shared" si="230"/>
        <v>0</v>
      </c>
      <c r="P323" s="4"/>
      <c r="Q323" s="4"/>
      <c r="R323" s="4"/>
      <c r="S323" s="7">
        <f t="shared" si="231"/>
        <v>0</v>
      </c>
    </row>
    <row r="324" spans="1:19" ht="13.7" customHeight="1" x14ac:dyDescent="0.15">
      <c r="A324" s="51"/>
      <c r="B324" s="17" t="s">
        <v>3</v>
      </c>
      <c r="C324" s="6">
        <f>SUM(C322:C323)</f>
        <v>5909</v>
      </c>
      <c r="D324" s="6">
        <f>SUM(D322:D323)</f>
        <v>5485</v>
      </c>
      <c r="E324" s="6">
        <f>SUM(E322:E323)</f>
        <v>6374</v>
      </c>
      <c r="F324" s="27">
        <f>SUM(F322:F323)</f>
        <v>5319</v>
      </c>
      <c r="G324" s="27">
        <f>SUM(G322,G323)</f>
        <v>5964</v>
      </c>
      <c r="H324" s="27">
        <f>SUM(H322,H323)</f>
        <v>5746</v>
      </c>
      <c r="I324" s="27">
        <f t="shared" ref="I324:N324" si="239">SUM(I322,I323)</f>
        <v>5341</v>
      </c>
      <c r="J324" s="27">
        <f t="shared" si="239"/>
        <v>6681</v>
      </c>
      <c r="K324" s="27">
        <f t="shared" si="239"/>
        <v>6687</v>
      </c>
      <c r="L324" s="27">
        <f t="shared" si="239"/>
        <v>5734</v>
      </c>
      <c r="M324" s="27">
        <f t="shared" si="239"/>
        <v>5366</v>
      </c>
      <c r="N324" s="6">
        <f t="shared" si="239"/>
        <v>5670</v>
      </c>
      <c r="O324" s="34">
        <f t="shared" si="230"/>
        <v>70276</v>
      </c>
      <c r="P324" s="6">
        <f>SUM(P322:P323)</f>
        <v>0</v>
      </c>
      <c r="Q324" s="6">
        <f>SUM(Q322:Q323)</f>
        <v>0</v>
      </c>
      <c r="R324" s="6">
        <f>SUM(R322:R323)</f>
        <v>0</v>
      </c>
      <c r="S324" s="34">
        <f t="shared" si="231"/>
        <v>52508</v>
      </c>
    </row>
    <row r="325" spans="1:19" ht="13.7" customHeight="1" x14ac:dyDescent="0.15">
      <c r="A325" s="45" t="s">
        <v>54</v>
      </c>
      <c r="B325" s="16" t="s">
        <v>4</v>
      </c>
      <c r="C325" s="5">
        <v>5576</v>
      </c>
      <c r="D325" s="5">
        <v>5110</v>
      </c>
      <c r="E325" s="5">
        <v>6715</v>
      </c>
      <c r="F325" s="33">
        <v>6545</v>
      </c>
      <c r="G325" s="33">
        <v>7008</v>
      </c>
      <c r="H325" s="33">
        <v>6316</v>
      </c>
      <c r="I325" s="33">
        <v>9827</v>
      </c>
      <c r="J325" s="33">
        <v>9049</v>
      </c>
      <c r="K325" s="33">
        <v>7998</v>
      </c>
      <c r="L325" s="33">
        <v>8138</v>
      </c>
      <c r="M325" s="33">
        <v>8020</v>
      </c>
      <c r="N325" s="5">
        <v>6045</v>
      </c>
      <c r="O325" s="5">
        <f t="shared" si="230"/>
        <v>86347</v>
      </c>
      <c r="P325" s="5"/>
      <c r="Q325" s="5"/>
      <c r="R325" s="5"/>
      <c r="S325" s="5">
        <f t="shared" si="231"/>
        <v>68946</v>
      </c>
    </row>
    <row r="326" spans="1:19" ht="13.7" customHeight="1" x14ac:dyDescent="0.15">
      <c r="A326" s="46"/>
      <c r="B326" s="15" t="s">
        <v>2</v>
      </c>
      <c r="C326" s="4">
        <v>0</v>
      </c>
      <c r="D326" s="4">
        <v>0</v>
      </c>
      <c r="E326" s="4">
        <v>0</v>
      </c>
      <c r="F326" s="32">
        <v>0</v>
      </c>
      <c r="G326" s="32">
        <v>0</v>
      </c>
      <c r="H326" s="32">
        <v>0</v>
      </c>
      <c r="I326" s="32">
        <v>0</v>
      </c>
      <c r="J326" s="32">
        <v>0</v>
      </c>
      <c r="K326" s="32">
        <v>0</v>
      </c>
      <c r="L326" s="32">
        <v>0</v>
      </c>
      <c r="M326" s="32">
        <v>0</v>
      </c>
      <c r="N326" s="4">
        <v>0</v>
      </c>
      <c r="O326" s="7">
        <f t="shared" si="230"/>
        <v>0</v>
      </c>
      <c r="P326" s="4"/>
      <c r="Q326" s="4"/>
      <c r="R326" s="4"/>
      <c r="S326" s="7">
        <f t="shared" si="231"/>
        <v>0</v>
      </c>
    </row>
    <row r="327" spans="1:19" ht="13.7" customHeight="1" x14ac:dyDescent="0.15">
      <c r="A327" s="46"/>
      <c r="B327" s="17" t="s">
        <v>3</v>
      </c>
      <c r="C327" s="6">
        <f>SUM(C325:C326)</f>
        <v>5576</v>
      </c>
      <c r="D327" s="6">
        <f>SUM(D325:D326)</f>
        <v>5110</v>
      </c>
      <c r="E327" s="6">
        <f>SUM(E325:E326)</f>
        <v>6715</v>
      </c>
      <c r="F327" s="28">
        <f>SUM(F325:F326)</f>
        <v>6545</v>
      </c>
      <c r="G327" s="28">
        <f t="shared" ref="G327:N327" si="240">SUM(G325,G326)</f>
        <v>7008</v>
      </c>
      <c r="H327" s="28">
        <f t="shared" si="240"/>
        <v>6316</v>
      </c>
      <c r="I327" s="28">
        <f t="shared" si="240"/>
        <v>9827</v>
      </c>
      <c r="J327" s="28">
        <f t="shared" si="240"/>
        <v>9049</v>
      </c>
      <c r="K327" s="28">
        <f t="shared" si="240"/>
        <v>7998</v>
      </c>
      <c r="L327" s="28">
        <f t="shared" si="240"/>
        <v>8138</v>
      </c>
      <c r="M327" s="28">
        <f t="shared" si="240"/>
        <v>8020</v>
      </c>
      <c r="N327" s="6">
        <f t="shared" si="240"/>
        <v>6045</v>
      </c>
      <c r="O327" s="34">
        <f t="shared" si="230"/>
        <v>86347</v>
      </c>
      <c r="P327" s="6">
        <f>SUM(P325:P326)</f>
        <v>0</v>
      </c>
      <c r="Q327" s="6">
        <f>SUM(Q325:Q326)</f>
        <v>0</v>
      </c>
      <c r="R327" s="6">
        <f>SUM(R325:R326)</f>
        <v>0</v>
      </c>
      <c r="S327" s="34">
        <f t="shared" si="231"/>
        <v>68946</v>
      </c>
    </row>
    <row r="328" spans="1:19" ht="13.7" customHeight="1" x14ac:dyDescent="0.15">
      <c r="A328" s="46"/>
      <c r="B328" s="16" t="s">
        <v>5</v>
      </c>
      <c r="C328" s="5">
        <v>3075</v>
      </c>
      <c r="D328" s="5">
        <v>3376</v>
      </c>
      <c r="E328" s="5">
        <v>4186</v>
      </c>
      <c r="F328" s="33">
        <v>6734</v>
      </c>
      <c r="G328" s="33">
        <v>3410</v>
      </c>
      <c r="H328" s="33">
        <v>3652</v>
      </c>
      <c r="I328" s="33">
        <v>3774</v>
      </c>
      <c r="J328" s="33">
        <v>3903</v>
      </c>
      <c r="K328" s="33">
        <v>3753</v>
      </c>
      <c r="L328" s="33">
        <v>3147</v>
      </c>
      <c r="M328" s="33">
        <v>2799</v>
      </c>
      <c r="N328" s="5">
        <v>4133</v>
      </c>
      <c r="O328" s="5">
        <f t="shared" si="230"/>
        <v>45942</v>
      </c>
      <c r="P328" s="5"/>
      <c r="Q328" s="5"/>
      <c r="R328" s="5"/>
      <c r="S328" s="5">
        <f t="shared" si="231"/>
        <v>35305</v>
      </c>
    </row>
    <row r="329" spans="1:19" ht="13.7" customHeight="1" x14ac:dyDescent="0.15">
      <c r="A329" s="46"/>
      <c r="B329" s="15" t="s">
        <v>2</v>
      </c>
      <c r="C329" s="4">
        <v>0</v>
      </c>
      <c r="D329" s="4">
        <v>0</v>
      </c>
      <c r="E329" s="4">
        <v>0</v>
      </c>
      <c r="F329" s="32">
        <v>0</v>
      </c>
      <c r="G329" s="32">
        <v>0</v>
      </c>
      <c r="H329" s="32">
        <v>0</v>
      </c>
      <c r="I329" s="32">
        <v>0</v>
      </c>
      <c r="J329" s="32">
        <v>0</v>
      </c>
      <c r="K329" s="32">
        <v>0</v>
      </c>
      <c r="L329" s="32">
        <v>0</v>
      </c>
      <c r="M329" s="32">
        <v>0</v>
      </c>
      <c r="N329" s="4">
        <v>0</v>
      </c>
      <c r="O329" s="7">
        <f t="shared" si="230"/>
        <v>0</v>
      </c>
      <c r="P329" s="4"/>
      <c r="Q329" s="4"/>
      <c r="R329" s="4"/>
      <c r="S329" s="7">
        <f t="shared" si="231"/>
        <v>0</v>
      </c>
    </row>
    <row r="330" spans="1:19" ht="13.7" customHeight="1" x14ac:dyDescent="0.15">
      <c r="A330" s="51"/>
      <c r="B330" s="17" t="s">
        <v>3</v>
      </c>
      <c r="C330" s="6">
        <f>SUM(C328:C329)</f>
        <v>3075</v>
      </c>
      <c r="D330" s="6">
        <f>SUM(D328:D329)</f>
        <v>3376</v>
      </c>
      <c r="E330" s="6">
        <f>SUM(E328:E329)</f>
        <v>4186</v>
      </c>
      <c r="F330" s="27">
        <f>SUM(F328:F329)</f>
        <v>6734</v>
      </c>
      <c r="G330" s="27">
        <f t="shared" ref="G330:N330" si="241">SUM(G328,G329)</f>
        <v>3410</v>
      </c>
      <c r="H330" s="27">
        <f t="shared" si="241"/>
        <v>3652</v>
      </c>
      <c r="I330" s="27">
        <f t="shared" si="241"/>
        <v>3774</v>
      </c>
      <c r="J330" s="27">
        <f t="shared" si="241"/>
        <v>3903</v>
      </c>
      <c r="K330" s="27">
        <f t="shared" si="241"/>
        <v>3753</v>
      </c>
      <c r="L330" s="27">
        <f t="shared" si="241"/>
        <v>3147</v>
      </c>
      <c r="M330" s="27">
        <f t="shared" si="241"/>
        <v>2799</v>
      </c>
      <c r="N330" s="6">
        <f t="shared" si="241"/>
        <v>4133</v>
      </c>
      <c r="O330" s="34">
        <f t="shared" si="230"/>
        <v>45942</v>
      </c>
      <c r="P330" s="6">
        <f>SUM(P328:P329)</f>
        <v>0</v>
      </c>
      <c r="Q330" s="6">
        <f>SUM(Q328:Q329)</f>
        <v>0</v>
      </c>
      <c r="R330" s="6">
        <f>SUM(R328:R329)</f>
        <v>0</v>
      </c>
      <c r="S330" s="34">
        <f t="shared" si="231"/>
        <v>35305</v>
      </c>
    </row>
    <row r="331" spans="1:19" ht="13.7" customHeight="1" x14ac:dyDescent="0.15">
      <c r="A331" s="45" t="s">
        <v>55</v>
      </c>
      <c r="B331" s="16" t="s">
        <v>4</v>
      </c>
      <c r="C331" s="5">
        <v>7822</v>
      </c>
      <c r="D331" s="5">
        <v>7088</v>
      </c>
      <c r="E331" s="5">
        <v>8746</v>
      </c>
      <c r="F331" s="5">
        <v>7340</v>
      </c>
      <c r="G331" s="5">
        <v>8717</v>
      </c>
      <c r="H331" s="5">
        <v>6951</v>
      </c>
      <c r="I331" s="5">
        <v>9155</v>
      </c>
      <c r="J331" s="5">
        <v>11470</v>
      </c>
      <c r="K331" s="5">
        <v>8791</v>
      </c>
      <c r="L331" s="5">
        <v>10469</v>
      </c>
      <c r="M331" s="33">
        <v>10820</v>
      </c>
      <c r="N331" s="5">
        <v>9935</v>
      </c>
      <c r="O331" s="5">
        <f t="shared" si="230"/>
        <v>107304</v>
      </c>
      <c r="P331" s="5"/>
      <c r="Q331" s="5"/>
      <c r="R331" s="5"/>
      <c r="S331" s="5">
        <f t="shared" si="231"/>
        <v>83648</v>
      </c>
    </row>
    <row r="332" spans="1:19" ht="13.7" customHeight="1" x14ac:dyDescent="0.15">
      <c r="A332" s="46"/>
      <c r="B332" s="15" t="s">
        <v>2</v>
      </c>
      <c r="C332" s="4">
        <v>0</v>
      </c>
      <c r="D332" s="4">
        <v>0</v>
      </c>
      <c r="E332" s="4">
        <v>0</v>
      </c>
      <c r="F332" s="4">
        <v>0</v>
      </c>
      <c r="G332" s="4">
        <v>0</v>
      </c>
      <c r="H332" s="4">
        <v>0</v>
      </c>
      <c r="I332" s="4">
        <v>0</v>
      </c>
      <c r="J332" s="4">
        <v>0</v>
      </c>
      <c r="K332" s="4">
        <v>0</v>
      </c>
      <c r="L332" s="4">
        <v>0</v>
      </c>
      <c r="M332" s="32">
        <v>0</v>
      </c>
      <c r="N332" s="4">
        <v>0</v>
      </c>
      <c r="O332" s="7">
        <f t="shared" si="230"/>
        <v>0</v>
      </c>
      <c r="P332" s="4"/>
      <c r="Q332" s="4"/>
      <c r="R332" s="4"/>
      <c r="S332" s="7">
        <f t="shared" si="231"/>
        <v>0</v>
      </c>
    </row>
    <row r="333" spans="1:19" ht="13.7" customHeight="1" x14ac:dyDescent="0.15">
      <c r="A333" s="46"/>
      <c r="B333" s="17" t="s">
        <v>3</v>
      </c>
      <c r="C333" s="6">
        <f>SUM(C331:C332)</f>
        <v>7822</v>
      </c>
      <c r="D333" s="6">
        <f>SUM(D331:D332)</f>
        <v>7088</v>
      </c>
      <c r="E333" s="6">
        <f>SUM(E331:E332)</f>
        <v>8746</v>
      </c>
      <c r="F333" s="28">
        <f>SUM(F331:F332)</f>
        <v>7340</v>
      </c>
      <c r="G333" s="28">
        <f t="shared" ref="G333:N333" si="242">SUM(G331,G332)</f>
        <v>8717</v>
      </c>
      <c r="H333" s="28">
        <f t="shared" si="242"/>
        <v>6951</v>
      </c>
      <c r="I333" s="28">
        <f t="shared" si="242"/>
        <v>9155</v>
      </c>
      <c r="J333" s="28">
        <f t="shared" si="242"/>
        <v>11470</v>
      </c>
      <c r="K333" s="28">
        <f t="shared" si="242"/>
        <v>8791</v>
      </c>
      <c r="L333" s="28">
        <f t="shared" si="242"/>
        <v>10469</v>
      </c>
      <c r="M333" s="28">
        <f t="shared" si="242"/>
        <v>10820</v>
      </c>
      <c r="N333" s="6">
        <f t="shared" si="242"/>
        <v>9935</v>
      </c>
      <c r="O333" s="34">
        <f t="shared" ref="O333:O354" si="243">SUM(C333:N333)</f>
        <v>107304</v>
      </c>
      <c r="P333" s="6">
        <f>SUM(P331:P332)</f>
        <v>0</v>
      </c>
      <c r="Q333" s="6">
        <f>SUM(Q331:Q332)</f>
        <v>0</v>
      </c>
      <c r="R333" s="6">
        <f>SUM(R331:R332)</f>
        <v>0</v>
      </c>
      <c r="S333" s="34">
        <f t="shared" ref="S333:S354" si="244">SUM(F333:N333,P333:R333)</f>
        <v>83648</v>
      </c>
    </row>
    <row r="334" spans="1:19" ht="13.7" customHeight="1" x14ac:dyDescent="0.15">
      <c r="A334" s="46"/>
      <c r="B334" s="16" t="s">
        <v>5</v>
      </c>
      <c r="C334" s="5">
        <v>12018</v>
      </c>
      <c r="D334" s="5">
        <v>10396</v>
      </c>
      <c r="E334" s="5">
        <v>10675</v>
      </c>
      <c r="F334" s="33">
        <v>11435</v>
      </c>
      <c r="G334" s="33">
        <v>10467</v>
      </c>
      <c r="H334" s="33">
        <v>8052</v>
      </c>
      <c r="I334" s="33">
        <v>11386</v>
      </c>
      <c r="J334" s="33">
        <v>8795</v>
      </c>
      <c r="K334" s="33">
        <v>8640</v>
      </c>
      <c r="L334" s="33">
        <v>8532</v>
      </c>
      <c r="M334" s="33">
        <v>9691</v>
      </c>
      <c r="N334" s="5">
        <v>11250</v>
      </c>
      <c r="O334" s="5">
        <f t="shared" si="243"/>
        <v>121337</v>
      </c>
      <c r="P334" s="5"/>
      <c r="Q334" s="5"/>
      <c r="R334" s="5"/>
      <c r="S334" s="5">
        <f t="shared" si="244"/>
        <v>88248</v>
      </c>
    </row>
    <row r="335" spans="1:19" ht="13.7" customHeight="1" x14ac:dyDescent="0.15">
      <c r="A335" s="46"/>
      <c r="B335" s="15" t="s">
        <v>2</v>
      </c>
      <c r="C335" s="7">
        <v>0</v>
      </c>
      <c r="D335" s="7">
        <v>0</v>
      </c>
      <c r="E335" s="7">
        <v>0</v>
      </c>
      <c r="F335" s="29">
        <v>0</v>
      </c>
      <c r="G335" s="29">
        <v>0</v>
      </c>
      <c r="H335" s="29">
        <v>0</v>
      </c>
      <c r="I335" s="29">
        <v>0</v>
      </c>
      <c r="J335" s="29">
        <v>0</v>
      </c>
      <c r="K335" s="29">
        <v>0</v>
      </c>
      <c r="L335" s="29">
        <v>0</v>
      </c>
      <c r="M335" s="29">
        <v>0</v>
      </c>
      <c r="N335" s="7">
        <v>0</v>
      </c>
      <c r="O335" s="7">
        <f t="shared" si="243"/>
        <v>0</v>
      </c>
      <c r="P335" s="7"/>
      <c r="Q335" s="7"/>
      <c r="R335" s="7"/>
      <c r="S335" s="7">
        <f t="shared" si="244"/>
        <v>0</v>
      </c>
    </row>
    <row r="336" spans="1:19" ht="13.7" customHeight="1" x14ac:dyDescent="0.15">
      <c r="A336" s="51"/>
      <c r="B336" s="17" t="s">
        <v>3</v>
      </c>
      <c r="C336" s="6">
        <f>SUM(C334:C335)</f>
        <v>12018</v>
      </c>
      <c r="D336" s="6">
        <f>SUM(D334:D335)</f>
        <v>10396</v>
      </c>
      <c r="E336" s="6">
        <f>SUM(E334:E335)</f>
        <v>10675</v>
      </c>
      <c r="F336" s="27">
        <f>SUM(F334:F335)</f>
        <v>11435</v>
      </c>
      <c r="G336" s="27">
        <f t="shared" ref="G336:N336" si="245">SUM(G334,G335)</f>
        <v>10467</v>
      </c>
      <c r="H336" s="27">
        <f t="shared" si="245"/>
        <v>8052</v>
      </c>
      <c r="I336" s="27">
        <f t="shared" si="245"/>
        <v>11386</v>
      </c>
      <c r="J336" s="27">
        <f t="shared" si="245"/>
        <v>8795</v>
      </c>
      <c r="K336" s="27">
        <f t="shared" si="245"/>
        <v>8640</v>
      </c>
      <c r="L336" s="27">
        <f t="shared" si="245"/>
        <v>8532</v>
      </c>
      <c r="M336" s="27">
        <f t="shared" si="245"/>
        <v>9691</v>
      </c>
      <c r="N336" s="6">
        <f t="shared" si="245"/>
        <v>11250</v>
      </c>
      <c r="O336" s="34">
        <f t="shared" si="243"/>
        <v>121337</v>
      </c>
      <c r="P336" s="6">
        <f>SUM(P334:P335)</f>
        <v>0</v>
      </c>
      <c r="Q336" s="6">
        <f>SUM(Q334:Q335)</f>
        <v>0</v>
      </c>
      <c r="R336" s="6">
        <f>SUM(R334:R335)</f>
        <v>0</v>
      </c>
      <c r="S336" s="34">
        <f t="shared" si="244"/>
        <v>88248</v>
      </c>
    </row>
    <row r="337" spans="1:19" ht="13.7" customHeight="1" x14ac:dyDescent="0.15">
      <c r="A337" s="45" t="s">
        <v>56</v>
      </c>
      <c r="B337" s="16" t="s">
        <v>4</v>
      </c>
      <c r="C337" s="5">
        <v>3216</v>
      </c>
      <c r="D337" s="5">
        <v>3080</v>
      </c>
      <c r="E337" s="5">
        <v>4491</v>
      </c>
      <c r="F337" s="5">
        <v>3548</v>
      </c>
      <c r="G337" s="5">
        <v>3981</v>
      </c>
      <c r="H337" s="5">
        <v>2795</v>
      </c>
      <c r="I337" s="5">
        <v>3033</v>
      </c>
      <c r="J337" s="5">
        <v>4324</v>
      </c>
      <c r="K337" s="5">
        <v>3451</v>
      </c>
      <c r="L337" s="5">
        <v>4495</v>
      </c>
      <c r="M337" s="33">
        <v>4093</v>
      </c>
      <c r="N337" s="5">
        <v>3997</v>
      </c>
      <c r="O337" s="5">
        <f t="shared" si="243"/>
        <v>44504</v>
      </c>
      <c r="P337" s="5"/>
      <c r="Q337" s="5"/>
      <c r="R337" s="5"/>
      <c r="S337" s="5">
        <f t="shared" si="244"/>
        <v>33717</v>
      </c>
    </row>
    <row r="338" spans="1:19" ht="13.7" customHeight="1" x14ac:dyDescent="0.15">
      <c r="A338" s="46"/>
      <c r="B338" s="15" t="s">
        <v>2</v>
      </c>
      <c r="C338" s="7">
        <v>0</v>
      </c>
      <c r="D338" s="7">
        <v>0</v>
      </c>
      <c r="E338" s="7">
        <v>0</v>
      </c>
      <c r="F338" s="7">
        <v>0</v>
      </c>
      <c r="G338" s="7">
        <v>0</v>
      </c>
      <c r="H338" s="7">
        <v>0</v>
      </c>
      <c r="I338" s="7">
        <v>0</v>
      </c>
      <c r="J338" s="7">
        <v>0</v>
      </c>
      <c r="K338" s="7">
        <v>0</v>
      </c>
      <c r="L338" s="7">
        <v>0</v>
      </c>
      <c r="M338" s="29">
        <v>0</v>
      </c>
      <c r="N338" s="7">
        <v>0</v>
      </c>
      <c r="O338" s="7">
        <f t="shared" si="243"/>
        <v>0</v>
      </c>
      <c r="P338" s="7"/>
      <c r="Q338" s="7"/>
      <c r="R338" s="7"/>
      <c r="S338" s="7">
        <f t="shared" si="244"/>
        <v>0</v>
      </c>
    </row>
    <row r="339" spans="1:19" ht="13.7" customHeight="1" x14ac:dyDescent="0.15">
      <c r="A339" s="46"/>
      <c r="B339" s="17" t="s">
        <v>3</v>
      </c>
      <c r="C339" s="6">
        <f>SUM(C337:C338)</f>
        <v>3216</v>
      </c>
      <c r="D339" s="6">
        <f>SUM(D337:D338)</f>
        <v>3080</v>
      </c>
      <c r="E339" s="6">
        <f>SUM(E337:E338)</f>
        <v>4491</v>
      </c>
      <c r="F339" s="28">
        <f>SUM(F337:F338)</f>
        <v>3548</v>
      </c>
      <c r="G339" s="28">
        <f t="shared" ref="G339:N339" si="246">SUM(G337,G338)</f>
        <v>3981</v>
      </c>
      <c r="H339" s="28">
        <f t="shared" si="246"/>
        <v>2795</v>
      </c>
      <c r="I339" s="28">
        <f t="shared" si="246"/>
        <v>3033</v>
      </c>
      <c r="J339" s="28">
        <f t="shared" si="246"/>
        <v>4324</v>
      </c>
      <c r="K339" s="28">
        <f t="shared" si="246"/>
        <v>3451</v>
      </c>
      <c r="L339" s="28">
        <f t="shared" si="246"/>
        <v>4495</v>
      </c>
      <c r="M339" s="28">
        <f t="shared" si="246"/>
        <v>4093</v>
      </c>
      <c r="N339" s="6">
        <f t="shared" si="246"/>
        <v>3997</v>
      </c>
      <c r="O339" s="34">
        <f t="shared" si="243"/>
        <v>44504</v>
      </c>
      <c r="P339" s="6">
        <f>SUM(P337:P338)</f>
        <v>0</v>
      </c>
      <c r="Q339" s="6">
        <f>SUM(Q337:Q338)</f>
        <v>0</v>
      </c>
      <c r="R339" s="6">
        <f>SUM(R337:R338)</f>
        <v>0</v>
      </c>
      <c r="S339" s="34">
        <f t="shared" si="244"/>
        <v>33717</v>
      </c>
    </row>
    <row r="340" spans="1:19" ht="13.7" customHeight="1" x14ac:dyDescent="0.15">
      <c r="A340" s="46"/>
      <c r="B340" s="16" t="s">
        <v>5</v>
      </c>
      <c r="C340" s="5">
        <v>0</v>
      </c>
      <c r="D340" s="5">
        <v>1</v>
      </c>
      <c r="E340" s="5">
        <v>5</v>
      </c>
      <c r="F340" s="33">
        <v>0</v>
      </c>
      <c r="G340" s="33">
        <v>0</v>
      </c>
      <c r="H340" s="33">
        <v>0</v>
      </c>
      <c r="I340" s="33">
        <v>0</v>
      </c>
      <c r="J340" s="33">
        <v>39</v>
      </c>
      <c r="K340" s="33">
        <v>0</v>
      </c>
      <c r="L340" s="33">
        <v>0</v>
      </c>
      <c r="M340" s="33">
        <v>0</v>
      </c>
      <c r="N340" s="5">
        <v>15</v>
      </c>
      <c r="O340" s="5">
        <f t="shared" si="243"/>
        <v>60</v>
      </c>
      <c r="P340" s="5"/>
      <c r="Q340" s="5"/>
      <c r="R340" s="5"/>
      <c r="S340" s="5">
        <f t="shared" si="244"/>
        <v>54</v>
      </c>
    </row>
    <row r="341" spans="1:19" ht="13.7" customHeight="1" x14ac:dyDescent="0.15">
      <c r="A341" s="46"/>
      <c r="B341" s="15" t="s">
        <v>2</v>
      </c>
      <c r="C341" s="7">
        <v>0</v>
      </c>
      <c r="D341" s="7">
        <v>0</v>
      </c>
      <c r="E341" s="7">
        <v>0</v>
      </c>
      <c r="F341" s="29">
        <v>0</v>
      </c>
      <c r="G341" s="29">
        <v>0</v>
      </c>
      <c r="H341" s="29">
        <v>0</v>
      </c>
      <c r="I341" s="29">
        <v>0</v>
      </c>
      <c r="J341" s="29">
        <v>0</v>
      </c>
      <c r="K341" s="29">
        <v>0</v>
      </c>
      <c r="L341" s="29">
        <v>0</v>
      </c>
      <c r="M341" s="29">
        <v>0</v>
      </c>
      <c r="N341" s="7">
        <v>0</v>
      </c>
      <c r="O341" s="7">
        <f t="shared" si="243"/>
        <v>0</v>
      </c>
      <c r="P341" s="7"/>
      <c r="Q341" s="7"/>
      <c r="R341" s="7"/>
      <c r="S341" s="7">
        <f t="shared" si="244"/>
        <v>0</v>
      </c>
    </row>
    <row r="342" spans="1:19" ht="13.7" customHeight="1" x14ac:dyDescent="0.15">
      <c r="A342" s="51"/>
      <c r="B342" s="21" t="s">
        <v>3</v>
      </c>
      <c r="C342" s="6">
        <f>SUM(C340:C341)</f>
        <v>0</v>
      </c>
      <c r="D342" s="6">
        <f>SUM(D340:D341)</f>
        <v>1</v>
      </c>
      <c r="E342" s="6">
        <f>SUM(E340:E341)</f>
        <v>5</v>
      </c>
      <c r="F342" s="27">
        <f>SUM(F340:F341)</f>
        <v>0</v>
      </c>
      <c r="G342" s="27">
        <f t="shared" ref="G342:N342" si="247">SUM(G340,G341)</f>
        <v>0</v>
      </c>
      <c r="H342" s="27">
        <f t="shared" si="247"/>
        <v>0</v>
      </c>
      <c r="I342" s="27">
        <f t="shared" si="247"/>
        <v>0</v>
      </c>
      <c r="J342" s="27">
        <f t="shared" si="247"/>
        <v>39</v>
      </c>
      <c r="K342" s="27">
        <f t="shared" si="247"/>
        <v>0</v>
      </c>
      <c r="L342" s="27">
        <f t="shared" si="247"/>
        <v>0</v>
      </c>
      <c r="M342" s="27">
        <f t="shared" si="247"/>
        <v>0</v>
      </c>
      <c r="N342" s="6">
        <f t="shared" si="247"/>
        <v>15</v>
      </c>
      <c r="O342" s="34">
        <f t="shared" si="243"/>
        <v>60</v>
      </c>
      <c r="P342" s="6">
        <f>SUM(P340:P341)</f>
        <v>0</v>
      </c>
      <c r="Q342" s="6">
        <f>SUM(Q340:Q341)</f>
        <v>0</v>
      </c>
      <c r="R342" s="6">
        <f>SUM(R340:R341)</f>
        <v>0</v>
      </c>
      <c r="S342" s="34">
        <f t="shared" si="244"/>
        <v>54</v>
      </c>
    </row>
    <row r="343" spans="1:19" ht="13.7" customHeight="1" x14ac:dyDescent="0.15">
      <c r="A343" s="45" t="s">
        <v>57</v>
      </c>
      <c r="B343" s="16" t="s">
        <v>4</v>
      </c>
      <c r="C343" s="5">
        <v>0</v>
      </c>
      <c r="D343" s="5">
        <v>0</v>
      </c>
      <c r="E343" s="5">
        <v>0</v>
      </c>
      <c r="F343" s="33">
        <v>0</v>
      </c>
      <c r="G343" s="33">
        <v>0</v>
      </c>
      <c r="H343" s="33">
        <v>0</v>
      </c>
      <c r="I343" s="33">
        <v>0</v>
      </c>
      <c r="J343" s="33">
        <v>0</v>
      </c>
      <c r="K343" s="33">
        <v>0</v>
      </c>
      <c r="L343" s="33">
        <v>0</v>
      </c>
      <c r="M343" s="33">
        <v>0</v>
      </c>
      <c r="N343" s="5">
        <v>0</v>
      </c>
      <c r="O343" s="5">
        <f t="shared" si="243"/>
        <v>0</v>
      </c>
      <c r="P343" s="5"/>
      <c r="Q343" s="5"/>
      <c r="R343" s="5"/>
      <c r="S343" s="5">
        <f t="shared" si="244"/>
        <v>0</v>
      </c>
    </row>
    <row r="344" spans="1:19" ht="13.7" customHeight="1" x14ac:dyDescent="0.15">
      <c r="A344" s="46"/>
      <c r="B344" s="15" t="s">
        <v>2</v>
      </c>
      <c r="C344" s="7">
        <v>0</v>
      </c>
      <c r="D344" s="7">
        <v>0</v>
      </c>
      <c r="E344" s="7">
        <v>0</v>
      </c>
      <c r="F344" s="29">
        <v>0</v>
      </c>
      <c r="G344" s="29">
        <v>0</v>
      </c>
      <c r="H344" s="29">
        <v>0</v>
      </c>
      <c r="I344" s="29">
        <v>0</v>
      </c>
      <c r="J344" s="29">
        <v>0</v>
      </c>
      <c r="K344" s="29">
        <v>0</v>
      </c>
      <c r="L344" s="29">
        <v>0</v>
      </c>
      <c r="M344" s="29">
        <v>0</v>
      </c>
      <c r="N344" s="7">
        <v>0</v>
      </c>
      <c r="O344" s="7">
        <f t="shared" si="243"/>
        <v>0</v>
      </c>
      <c r="P344" s="7"/>
      <c r="Q344" s="7"/>
      <c r="R344" s="7"/>
      <c r="S344" s="7">
        <f t="shared" si="244"/>
        <v>0</v>
      </c>
    </row>
    <row r="345" spans="1:19" ht="13.7" customHeight="1" x14ac:dyDescent="0.15">
      <c r="A345" s="46"/>
      <c r="B345" s="21" t="s">
        <v>3</v>
      </c>
      <c r="C345" s="6">
        <f>SUM(C343:C344)</f>
        <v>0</v>
      </c>
      <c r="D345" s="6">
        <f>SUM(D343:D344)</f>
        <v>0</v>
      </c>
      <c r="E345" s="6">
        <f>SUM(E343:E344)</f>
        <v>0</v>
      </c>
      <c r="F345" s="28">
        <f>SUM(F343:F344)</f>
        <v>0</v>
      </c>
      <c r="G345" s="28">
        <f t="shared" ref="G345:N345" si="248">SUM(G343,G344)</f>
        <v>0</v>
      </c>
      <c r="H345" s="28">
        <f t="shared" si="248"/>
        <v>0</v>
      </c>
      <c r="I345" s="28">
        <f t="shared" si="248"/>
        <v>0</v>
      </c>
      <c r="J345" s="28">
        <f t="shared" si="248"/>
        <v>0</v>
      </c>
      <c r="K345" s="28">
        <f t="shared" si="248"/>
        <v>0</v>
      </c>
      <c r="L345" s="28">
        <f t="shared" si="248"/>
        <v>0</v>
      </c>
      <c r="M345" s="28">
        <f t="shared" si="248"/>
        <v>0</v>
      </c>
      <c r="N345" s="6">
        <f t="shared" si="248"/>
        <v>0</v>
      </c>
      <c r="O345" s="34">
        <f t="shared" si="243"/>
        <v>0</v>
      </c>
      <c r="P345" s="6">
        <f>SUM(P343:P344)</f>
        <v>0</v>
      </c>
      <c r="Q345" s="6">
        <f>SUM(Q343:Q344)</f>
        <v>0</v>
      </c>
      <c r="R345" s="6">
        <f>SUM(R343:R344)</f>
        <v>0</v>
      </c>
      <c r="S345" s="34">
        <f t="shared" si="244"/>
        <v>0</v>
      </c>
    </row>
    <row r="346" spans="1:19" ht="13.7" customHeight="1" x14ac:dyDescent="0.15">
      <c r="A346" s="46"/>
      <c r="B346" s="16" t="s">
        <v>5</v>
      </c>
      <c r="C346" s="5">
        <v>0</v>
      </c>
      <c r="D346" s="5">
        <v>0</v>
      </c>
      <c r="E346" s="5">
        <v>0</v>
      </c>
      <c r="F346" s="33">
        <v>0</v>
      </c>
      <c r="G346" s="33">
        <v>0</v>
      </c>
      <c r="H346" s="33">
        <v>0</v>
      </c>
      <c r="I346" s="33">
        <v>0</v>
      </c>
      <c r="J346" s="33">
        <v>0</v>
      </c>
      <c r="K346" s="33">
        <v>0</v>
      </c>
      <c r="L346" s="33">
        <v>0</v>
      </c>
      <c r="M346" s="33">
        <v>0</v>
      </c>
      <c r="N346" s="5">
        <v>0</v>
      </c>
      <c r="O346" s="5">
        <f t="shared" si="243"/>
        <v>0</v>
      </c>
      <c r="P346" s="5"/>
      <c r="Q346" s="5"/>
      <c r="R346" s="5"/>
      <c r="S346" s="5">
        <f t="shared" si="244"/>
        <v>0</v>
      </c>
    </row>
    <row r="347" spans="1:19" ht="13.7" customHeight="1" x14ac:dyDescent="0.15">
      <c r="A347" s="46"/>
      <c r="B347" s="15" t="s">
        <v>2</v>
      </c>
      <c r="C347" s="7">
        <v>0</v>
      </c>
      <c r="D347" s="7">
        <v>0</v>
      </c>
      <c r="E347" s="7">
        <v>0</v>
      </c>
      <c r="F347" s="29">
        <v>0</v>
      </c>
      <c r="G347" s="29">
        <v>0</v>
      </c>
      <c r="H347" s="29">
        <v>0</v>
      </c>
      <c r="I347" s="29">
        <v>0</v>
      </c>
      <c r="J347" s="29">
        <v>0</v>
      </c>
      <c r="K347" s="29">
        <v>0</v>
      </c>
      <c r="L347" s="29">
        <v>0</v>
      </c>
      <c r="M347" s="29">
        <v>0</v>
      </c>
      <c r="N347" s="7">
        <v>0</v>
      </c>
      <c r="O347" s="7">
        <f t="shared" si="243"/>
        <v>0</v>
      </c>
      <c r="P347" s="7"/>
      <c r="Q347" s="7"/>
      <c r="R347" s="7"/>
      <c r="S347" s="7">
        <f t="shared" si="244"/>
        <v>0</v>
      </c>
    </row>
    <row r="348" spans="1:19" ht="13.7" customHeight="1" x14ac:dyDescent="0.15">
      <c r="A348" s="51"/>
      <c r="B348" s="21" t="s">
        <v>3</v>
      </c>
      <c r="C348" s="6">
        <f>SUM(C346:C347)</f>
        <v>0</v>
      </c>
      <c r="D348" s="6">
        <f>SUM(D346:D347)</f>
        <v>0</v>
      </c>
      <c r="E348" s="6">
        <f>SUM(E346:E347)</f>
        <v>0</v>
      </c>
      <c r="F348" s="27">
        <f>SUM(F346:F347)</f>
        <v>0</v>
      </c>
      <c r="G348" s="27">
        <f t="shared" ref="G348:N348" si="249">SUM(G346,G347)</f>
        <v>0</v>
      </c>
      <c r="H348" s="27">
        <f t="shared" si="249"/>
        <v>0</v>
      </c>
      <c r="I348" s="27">
        <f t="shared" si="249"/>
        <v>0</v>
      </c>
      <c r="J348" s="27">
        <f t="shared" si="249"/>
        <v>0</v>
      </c>
      <c r="K348" s="27">
        <f t="shared" si="249"/>
        <v>0</v>
      </c>
      <c r="L348" s="27">
        <f t="shared" si="249"/>
        <v>0</v>
      </c>
      <c r="M348" s="27">
        <f t="shared" si="249"/>
        <v>0</v>
      </c>
      <c r="N348" s="6">
        <f t="shared" si="249"/>
        <v>0</v>
      </c>
      <c r="O348" s="6">
        <f t="shared" si="243"/>
        <v>0</v>
      </c>
      <c r="P348" s="6">
        <f>SUM(P346:P347)</f>
        <v>0</v>
      </c>
      <c r="Q348" s="6">
        <f>SUM(Q346:Q347)</f>
        <v>0</v>
      </c>
      <c r="R348" s="6">
        <f>SUM(R346:R347)</f>
        <v>0</v>
      </c>
      <c r="S348" s="6">
        <f t="shared" si="244"/>
        <v>0</v>
      </c>
    </row>
    <row r="349" spans="1:19" x14ac:dyDescent="0.15">
      <c r="A349" s="45"/>
      <c r="B349" s="16" t="s">
        <v>4</v>
      </c>
      <c r="C349" s="5"/>
      <c r="D349" s="5"/>
      <c r="E349" s="5"/>
      <c r="F349" s="33"/>
      <c r="G349" s="33"/>
      <c r="H349" s="33"/>
      <c r="I349" s="33"/>
      <c r="J349" s="33"/>
      <c r="K349" s="33"/>
      <c r="L349" s="33"/>
      <c r="M349" s="33"/>
      <c r="N349" s="5"/>
      <c r="O349" s="5">
        <f t="shared" si="243"/>
        <v>0</v>
      </c>
      <c r="P349" s="5"/>
      <c r="Q349" s="5"/>
      <c r="R349" s="5"/>
      <c r="S349" s="5">
        <f t="shared" si="244"/>
        <v>0</v>
      </c>
    </row>
    <row r="350" spans="1:19" x14ac:dyDescent="0.15">
      <c r="A350" s="46"/>
      <c r="B350" s="15" t="s">
        <v>2</v>
      </c>
      <c r="C350" s="7"/>
      <c r="D350" s="7"/>
      <c r="E350" s="7"/>
      <c r="F350" s="29"/>
      <c r="G350" s="29"/>
      <c r="H350" s="29"/>
      <c r="I350" s="29"/>
      <c r="J350" s="29"/>
      <c r="K350" s="29"/>
      <c r="L350" s="29"/>
      <c r="M350" s="29"/>
      <c r="N350" s="7"/>
      <c r="O350" s="7">
        <f t="shared" si="243"/>
        <v>0</v>
      </c>
      <c r="P350" s="7"/>
      <c r="Q350" s="7"/>
      <c r="R350" s="7"/>
      <c r="S350" s="7">
        <f t="shared" si="244"/>
        <v>0</v>
      </c>
    </row>
    <row r="351" spans="1:19" x14ac:dyDescent="0.15">
      <c r="A351" s="46"/>
      <c r="B351" s="21" t="s">
        <v>3</v>
      </c>
      <c r="C351" s="6">
        <f>SUM(C349:C350)</f>
        <v>0</v>
      </c>
      <c r="D351" s="6">
        <f>SUM(D349:D350)</f>
        <v>0</v>
      </c>
      <c r="E351" s="6">
        <f>SUM(E349:E350)</f>
        <v>0</v>
      </c>
      <c r="F351" s="28">
        <f>SUM(F349:F350)</f>
        <v>0</v>
      </c>
      <c r="G351" s="28">
        <f t="shared" ref="G351:N351" si="250">SUM(G349,G350)</f>
        <v>0</v>
      </c>
      <c r="H351" s="28">
        <f t="shared" si="250"/>
        <v>0</v>
      </c>
      <c r="I351" s="28">
        <f t="shared" si="250"/>
        <v>0</v>
      </c>
      <c r="J351" s="28">
        <f t="shared" si="250"/>
        <v>0</v>
      </c>
      <c r="K351" s="28">
        <f t="shared" si="250"/>
        <v>0</v>
      </c>
      <c r="L351" s="28">
        <f t="shared" si="250"/>
        <v>0</v>
      </c>
      <c r="M351" s="28">
        <f t="shared" si="250"/>
        <v>0</v>
      </c>
      <c r="N351" s="6">
        <f t="shared" si="250"/>
        <v>0</v>
      </c>
      <c r="O351" s="34">
        <f t="shared" si="243"/>
        <v>0</v>
      </c>
      <c r="P351" s="6">
        <f>SUM(P349:P350)</f>
        <v>0</v>
      </c>
      <c r="Q351" s="6">
        <f>SUM(Q349:Q350)</f>
        <v>0</v>
      </c>
      <c r="R351" s="6">
        <f>SUM(R349:R350)</f>
        <v>0</v>
      </c>
      <c r="S351" s="34">
        <f t="shared" si="244"/>
        <v>0</v>
      </c>
    </row>
    <row r="352" spans="1:19" x14ac:dyDescent="0.15">
      <c r="A352" s="46"/>
      <c r="B352" s="16" t="s">
        <v>5</v>
      </c>
      <c r="C352" s="5"/>
      <c r="D352" s="5"/>
      <c r="E352" s="5"/>
      <c r="F352" s="33"/>
      <c r="G352" s="33"/>
      <c r="H352" s="33"/>
      <c r="I352" s="33"/>
      <c r="J352" s="33"/>
      <c r="K352" s="33"/>
      <c r="L352" s="33"/>
      <c r="M352" s="33"/>
      <c r="N352" s="5"/>
      <c r="O352" s="5">
        <f t="shared" si="243"/>
        <v>0</v>
      </c>
      <c r="P352" s="5"/>
      <c r="Q352" s="5"/>
      <c r="R352" s="5"/>
      <c r="S352" s="5">
        <f t="shared" si="244"/>
        <v>0</v>
      </c>
    </row>
    <row r="353" spans="1:19" x14ac:dyDescent="0.15">
      <c r="A353" s="46"/>
      <c r="B353" s="15" t="s">
        <v>2</v>
      </c>
      <c r="C353" s="7"/>
      <c r="D353" s="7"/>
      <c r="E353" s="7"/>
      <c r="F353" s="29"/>
      <c r="G353" s="29"/>
      <c r="H353" s="29"/>
      <c r="I353" s="29"/>
      <c r="J353" s="29"/>
      <c r="K353" s="29"/>
      <c r="L353" s="29"/>
      <c r="M353" s="29"/>
      <c r="N353" s="7"/>
      <c r="O353" s="7">
        <f t="shared" si="243"/>
        <v>0</v>
      </c>
      <c r="P353" s="7"/>
      <c r="Q353" s="7"/>
      <c r="R353" s="7"/>
      <c r="S353" s="7">
        <f t="shared" si="244"/>
        <v>0</v>
      </c>
    </row>
    <row r="354" spans="1:19" ht="14.25" thickBot="1" x14ac:dyDescent="0.2">
      <c r="A354" s="47"/>
      <c r="B354" s="13" t="s">
        <v>3</v>
      </c>
      <c r="C354" s="8">
        <f>SUM(C352:C353)</f>
        <v>0</v>
      </c>
      <c r="D354" s="8">
        <f>SUM(D352:D353)</f>
        <v>0</v>
      </c>
      <c r="E354" s="8">
        <f>SUM(E352:E353)</f>
        <v>0</v>
      </c>
      <c r="F354" s="31">
        <f>SUM(F352:F353)</f>
        <v>0</v>
      </c>
      <c r="G354" s="31">
        <f t="shared" ref="G354:N354" si="251">SUM(G352,G353)</f>
        <v>0</v>
      </c>
      <c r="H354" s="31">
        <f t="shared" si="251"/>
        <v>0</v>
      </c>
      <c r="I354" s="31">
        <f t="shared" si="251"/>
        <v>0</v>
      </c>
      <c r="J354" s="31">
        <f t="shared" si="251"/>
        <v>0</v>
      </c>
      <c r="K354" s="31">
        <f t="shared" si="251"/>
        <v>0</v>
      </c>
      <c r="L354" s="31">
        <f t="shared" si="251"/>
        <v>0</v>
      </c>
      <c r="M354" s="31">
        <f t="shared" si="251"/>
        <v>0</v>
      </c>
      <c r="N354" s="8">
        <f t="shared" si="251"/>
        <v>0</v>
      </c>
      <c r="O354" s="8">
        <f t="shared" si="243"/>
        <v>0</v>
      </c>
      <c r="P354" s="8">
        <f>SUM(P352:P353)</f>
        <v>0</v>
      </c>
      <c r="Q354" s="8">
        <f>SUM(Q352:Q353)</f>
        <v>0</v>
      </c>
      <c r="R354" s="8">
        <f>SUM(R352:R353)</f>
        <v>0</v>
      </c>
      <c r="S354" s="8">
        <f t="shared" si="244"/>
        <v>0</v>
      </c>
    </row>
    <row r="355" spans="1:19" ht="13.7" customHeight="1" x14ac:dyDescent="0.15">
      <c r="A355" s="55" t="str">
        <f>A296</f>
        <v>令和5年管内空港の利用概況集計表（速報値）</v>
      </c>
      <c r="B355" s="55"/>
      <c r="C355" s="55"/>
      <c r="D355" s="55"/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5"/>
      <c r="Q355" s="55"/>
      <c r="R355" s="55"/>
      <c r="S355" s="55"/>
    </row>
    <row r="356" spans="1:19" ht="13.7" customHeight="1" x14ac:dyDescent="0.15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</row>
    <row r="357" spans="1:19" ht="13.7" customHeight="1" thickBot="1" x14ac:dyDescent="0.2">
      <c r="A357" s="44" t="s">
        <v>6</v>
      </c>
      <c r="B357" s="44"/>
      <c r="C357" s="44"/>
      <c r="D357" s="44"/>
      <c r="E357" s="44"/>
      <c r="F357" s="44"/>
      <c r="G357" s="44"/>
      <c r="H357" s="44"/>
      <c r="I357" s="44"/>
      <c r="J357" s="44"/>
      <c r="K357" s="44"/>
      <c r="L357" s="44"/>
      <c r="M357" s="44"/>
      <c r="N357" s="44"/>
      <c r="O357" s="44"/>
      <c r="P357" s="44"/>
      <c r="Q357" s="44"/>
      <c r="R357" s="44"/>
      <c r="S357" s="44"/>
    </row>
    <row r="358" spans="1:19" ht="13.7" customHeight="1" x14ac:dyDescent="0.15">
      <c r="A358" s="48" t="s">
        <v>0</v>
      </c>
      <c r="B358" s="48" t="s">
        <v>1</v>
      </c>
      <c r="C358" s="48" t="s">
        <v>93</v>
      </c>
      <c r="D358" s="48" t="s">
        <v>94</v>
      </c>
      <c r="E358" s="48" t="s">
        <v>95</v>
      </c>
      <c r="F358" s="48" t="s">
        <v>79</v>
      </c>
      <c r="G358" s="48" t="s">
        <v>80</v>
      </c>
      <c r="H358" s="48" t="s">
        <v>81</v>
      </c>
      <c r="I358" s="48" t="s">
        <v>82</v>
      </c>
      <c r="J358" s="48" t="s">
        <v>83</v>
      </c>
      <c r="K358" s="48" t="s">
        <v>84</v>
      </c>
      <c r="L358" s="48" t="s">
        <v>85</v>
      </c>
      <c r="M358" s="48" t="s">
        <v>86</v>
      </c>
      <c r="N358" s="48" t="s">
        <v>87</v>
      </c>
      <c r="O358" s="48" t="s">
        <v>88</v>
      </c>
      <c r="P358" s="48" t="s">
        <v>89</v>
      </c>
      <c r="Q358" s="48" t="s">
        <v>77</v>
      </c>
      <c r="R358" s="48" t="s">
        <v>78</v>
      </c>
      <c r="S358" s="48" t="s">
        <v>90</v>
      </c>
    </row>
    <row r="359" spans="1:19" ht="13.7" customHeight="1" thickBot="1" x14ac:dyDescent="0.2">
      <c r="A359" s="49"/>
      <c r="B359" s="49"/>
      <c r="C359" s="49"/>
      <c r="D359" s="49"/>
      <c r="E359" s="49"/>
      <c r="F359" s="49"/>
      <c r="G359" s="49"/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</row>
    <row r="360" spans="1:19" ht="13.7" customHeight="1" x14ac:dyDescent="0.15">
      <c r="A360" s="68" t="s">
        <v>58</v>
      </c>
      <c r="B360" s="16" t="s">
        <v>4</v>
      </c>
      <c r="C360" s="23">
        <f t="shared" ref="C360:E363" si="252">SUM(C366,C372,C378,C384,C390,C396,C402,C408,C419,C425,C431,C437,C443)</f>
        <v>1559231</v>
      </c>
      <c r="D360" s="23">
        <f t="shared" si="252"/>
        <v>1706514</v>
      </c>
      <c r="E360" s="23">
        <f t="shared" si="252"/>
        <v>2160654</v>
      </c>
      <c r="F360" s="23">
        <f>SUM(F366,F372,F378,F384,F390,F396,F402,F408,F419,F425,F431,F437,F443)</f>
        <v>1869110</v>
      </c>
      <c r="G360" s="23">
        <f>SUM(G366,G372,G378,G384,G390,G396,G402,G408,G419,G425,G431,G437,G443)</f>
        <v>1853817</v>
      </c>
      <c r="H360" s="23">
        <f>SUM(H366,H372,H378,H384,H390,H396,H402,H408,H419,H425,H431,H437,H443)</f>
        <v>1787537</v>
      </c>
      <c r="I360" s="23">
        <f t="shared" ref="I360:N360" si="253">SUM(I366,I372,I378,I384,I390,I396,I402,I408,I419,I425,I431,I437,I443)</f>
        <v>2063288</v>
      </c>
      <c r="J360" s="23">
        <f t="shared" si="253"/>
        <v>1923549</v>
      </c>
      <c r="K360" s="23">
        <f t="shared" si="253"/>
        <v>1885569</v>
      </c>
      <c r="L360" s="23">
        <f t="shared" si="253"/>
        <v>2125245</v>
      </c>
      <c r="M360" s="23">
        <f t="shared" si="253"/>
        <v>1935762</v>
      </c>
      <c r="N360" s="23">
        <f t="shared" si="253"/>
        <v>1748540</v>
      </c>
      <c r="O360" s="23">
        <f t="shared" ref="O360:O391" si="254">SUM(C360:N360)</f>
        <v>22618816</v>
      </c>
      <c r="P360" s="23">
        <f t="shared" ref="P360:R360" si="255">SUM(P366,P372,P378,P384,P390,P396,P402,P408,P419,P425,P431,P437,P443)</f>
        <v>0</v>
      </c>
      <c r="Q360" s="23">
        <f t="shared" si="255"/>
        <v>0</v>
      </c>
      <c r="R360" s="23">
        <f t="shared" si="255"/>
        <v>0</v>
      </c>
      <c r="S360" s="23">
        <f t="shared" ref="S360:S391" si="256">SUM(F360:N360,P360:R360)</f>
        <v>17192417</v>
      </c>
    </row>
    <row r="361" spans="1:19" ht="13.7" customHeight="1" x14ac:dyDescent="0.15">
      <c r="A361" s="57"/>
      <c r="B361" s="15" t="s">
        <v>2</v>
      </c>
      <c r="C361" s="7">
        <f t="shared" si="252"/>
        <v>95730</v>
      </c>
      <c r="D361" s="7">
        <f t="shared" si="252"/>
        <v>96590</v>
      </c>
      <c r="E361" s="7">
        <f t="shared" si="252"/>
        <v>113126</v>
      </c>
      <c r="F361" s="7">
        <f t="shared" ref="F361:F365" si="257">SUM(F367,F373,F379,F385,F391,F397,F403,F409,F420,F426,F432,F438,F444)</f>
        <v>129012</v>
      </c>
      <c r="G361" s="7">
        <f t="shared" ref="G361:H361" si="258">SUM(G367,G373,G379,G385,G391,G397,G403,G409,G420,G426,G432,G438,G444)</f>
        <v>138617</v>
      </c>
      <c r="H361" s="7">
        <f t="shared" si="258"/>
        <v>140076</v>
      </c>
      <c r="I361" s="7">
        <f t="shared" ref="I361:N361" si="259">SUM(I367,I373,I379,I385,I391,I397,I403,I409,I420,I426,I432,I438,I444)</f>
        <v>165604</v>
      </c>
      <c r="J361" s="7">
        <f t="shared" si="259"/>
        <v>154642</v>
      </c>
      <c r="K361" s="7">
        <f t="shared" si="259"/>
        <v>167441</v>
      </c>
      <c r="L361" s="7">
        <f t="shared" si="259"/>
        <v>172906</v>
      </c>
      <c r="M361" s="7">
        <f t="shared" si="259"/>
        <v>168674</v>
      </c>
      <c r="N361" s="7">
        <f t="shared" si="259"/>
        <v>189458</v>
      </c>
      <c r="O361" s="7">
        <f t="shared" si="254"/>
        <v>1731876</v>
      </c>
      <c r="P361" s="7">
        <f t="shared" ref="P361:R361" si="260">SUM(P367,P373,P379,P385,P391,P397,P403,P409,P420,P426,P432,P438,P444)</f>
        <v>0</v>
      </c>
      <c r="Q361" s="7">
        <f t="shared" si="260"/>
        <v>0</v>
      </c>
      <c r="R361" s="7">
        <f t="shared" si="260"/>
        <v>0</v>
      </c>
      <c r="S361" s="7">
        <f t="shared" si="256"/>
        <v>1426430</v>
      </c>
    </row>
    <row r="362" spans="1:19" ht="13.7" customHeight="1" x14ac:dyDescent="0.15">
      <c r="A362" s="57"/>
      <c r="B362" s="17" t="s">
        <v>3</v>
      </c>
      <c r="C362" s="6">
        <f t="shared" si="252"/>
        <v>1654961</v>
      </c>
      <c r="D362" s="6">
        <f t="shared" si="252"/>
        <v>1803104</v>
      </c>
      <c r="E362" s="6">
        <f t="shared" si="252"/>
        <v>2273780</v>
      </c>
      <c r="F362" s="6">
        <f t="shared" si="257"/>
        <v>1998122</v>
      </c>
      <c r="G362" s="6">
        <f t="shared" ref="G362:H362" si="261">SUM(G368,G374,G380,G386,G392,G398,G404,G410,G421,G427,G433,G439,G445)</f>
        <v>1992434</v>
      </c>
      <c r="H362" s="6">
        <f t="shared" si="261"/>
        <v>1927613</v>
      </c>
      <c r="I362" s="6">
        <f t="shared" ref="I362:N362" si="262">SUM(I368,I374,I380,I386,I392,I398,I404,I410,I421,I427,I433,I439,I445)</f>
        <v>2228892</v>
      </c>
      <c r="J362" s="6">
        <f t="shared" si="262"/>
        <v>2078191</v>
      </c>
      <c r="K362" s="6">
        <f t="shared" si="262"/>
        <v>2053010</v>
      </c>
      <c r="L362" s="6">
        <f t="shared" si="262"/>
        <v>2298151</v>
      </c>
      <c r="M362" s="6">
        <f t="shared" si="262"/>
        <v>2104436</v>
      </c>
      <c r="N362" s="6">
        <f t="shared" si="262"/>
        <v>1937998</v>
      </c>
      <c r="O362" s="6">
        <f t="shared" si="254"/>
        <v>24350692</v>
      </c>
      <c r="P362" s="6">
        <f t="shared" ref="P362:R362" si="263">SUM(P368,P374,P380,P386,P392,P398,P404,P410,P421,P427,P433,P439,P445)</f>
        <v>0</v>
      </c>
      <c r="Q362" s="6">
        <f t="shared" si="263"/>
        <v>0</v>
      </c>
      <c r="R362" s="6">
        <f t="shared" si="263"/>
        <v>0</v>
      </c>
      <c r="S362" s="6">
        <f t="shared" si="256"/>
        <v>18618847</v>
      </c>
    </row>
    <row r="363" spans="1:19" ht="13.7" customHeight="1" x14ac:dyDescent="0.15">
      <c r="A363" s="57"/>
      <c r="B363" s="16" t="s">
        <v>5</v>
      </c>
      <c r="C363" s="5">
        <f>SUM(C369,C375,C381,C387,C393,C399,C405,C411,C422,C428,C434,C440,C446)</f>
        <v>16105119</v>
      </c>
      <c r="D363" s="5">
        <f t="shared" si="252"/>
        <v>16359126</v>
      </c>
      <c r="E363" s="5">
        <f t="shared" si="252"/>
        <v>20378533</v>
      </c>
      <c r="F363" s="5">
        <f t="shared" si="257"/>
        <v>20316611</v>
      </c>
      <c r="G363" s="5">
        <f t="shared" ref="G363:H363" si="264">SUM(G369,G375,G381,G387,G393,G399,G405,G411,G422,G428,G434,G440,G446)</f>
        <v>18937411</v>
      </c>
      <c r="H363" s="5">
        <f t="shared" si="264"/>
        <v>17000137</v>
      </c>
      <c r="I363" s="5">
        <f t="shared" ref="I363:N363" si="265">SUM(I369,I375,I381,I387,I393,I399,I405,I411,I422,I428,I434,I440,I446)</f>
        <v>21221741</v>
      </c>
      <c r="J363" s="5">
        <f t="shared" si="265"/>
        <v>16822932</v>
      </c>
      <c r="K363" s="5">
        <f t="shared" si="265"/>
        <v>15397440</v>
      </c>
      <c r="L363" s="5">
        <f t="shared" si="265"/>
        <v>16766760</v>
      </c>
      <c r="M363" s="5">
        <f t="shared" si="265"/>
        <v>17200849</v>
      </c>
      <c r="N363" s="5">
        <f t="shared" si="265"/>
        <v>20723588</v>
      </c>
      <c r="O363" s="5">
        <f t="shared" si="254"/>
        <v>217230247</v>
      </c>
      <c r="P363" s="5">
        <f>SUM(P369,P375,P381,P387,P393,P399,P405,P411,P422,P428,P434,P440,P446)</f>
        <v>0</v>
      </c>
      <c r="Q363" s="5">
        <f t="shared" ref="Q363:R363" si="266">SUM(Q369,Q375,Q381,Q387,Q393,Q399,Q405,Q411,Q422,Q428,Q434,Q440,Q446)</f>
        <v>0</v>
      </c>
      <c r="R363" s="5">
        <f t="shared" si="266"/>
        <v>0</v>
      </c>
      <c r="S363" s="5">
        <f t="shared" si="256"/>
        <v>164387469</v>
      </c>
    </row>
    <row r="364" spans="1:19" ht="13.7" customHeight="1" x14ac:dyDescent="0.15">
      <c r="A364" s="57"/>
      <c r="B364" s="15" t="s">
        <v>2</v>
      </c>
      <c r="C364" s="7">
        <f t="shared" ref="C364:E365" si="267">SUM(C370,C376,C382,C388,C394,C400,C406,C412,C423,C429,C435,C441,C447)</f>
        <v>78466</v>
      </c>
      <c r="D364" s="7">
        <f t="shared" si="267"/>
        <v>93318</v>
      </c>
      <c r="E364" s="7">
        <f t="shared" si="267"/>
        <v>103602</v>
      </c>
      <c r="F364" s="7">
        <f t="shared" si="257"/>
        <v>114587</v>
      </c>
      <c r="G364" s="7">
        <f t="shared" ref="G364:H364" si="268">SUM(G370,G376,G382,G388,G394,G400,G406,G412,G423,G429,G435,G441,G447)</f>
        <v>128116</v>
      </c>
      <c r="H364" s="7">
        <f t="shared" si="268"/>
        <v>124435</v>
      </c>
      <c r="I364" s="7">
        <f t="shared" ref="I364:N364" si="269">SUM(I370,I376,I382,I388,I394,I400,I406,I412,I423,I429,I435,I441,I447)</f>
        <v>215700</v>
      </c>
      <c r="J364" s="7">
        <f t="shared" si="269"/>
        <v>282481</v>
      </c>
      <c r="K364" s="7">
        <f t="shared" si="269"/>
        <v>166243</v>
      </c>
      <c r="L364" s="7">
        <f t="shared" si="269"/>
        <v>172243</v>
      </c>
      <c r="M364" s="7">
        <f t="shared" si="269"/>
        <v>181218</v>
      </c>
      <c r="N364" s="7">
        <f t="shared" si="269"/>
        <v>177324</v>
      </c>
      <c r="O364" s="7">
        <f t="shared" si="254"/>
        <v>1837733</v>
      </c>
      <c r="P364" s="7">
        <f t="shared" ref="P364:R364" si="270">SUM(P370,P376,P382,P388,P394,P400,P406,P412,P423,P429,P435,P441,P447)</f>
        <v>0</v>
      </c>
      <c r="Q364" s="7">
        <f t="shared" si="270"/>
        <v>0</v>
      </c>
      <c r="R364" s="7">
        <f t="shared" si="270"/>
        <v>0</v>
      </c>
      <c r="S364" s="7">
        <f t="shared" si="256"/>
        <v>1562347</v>
      </c>
    </row>
    <row r="365" spans="1:19" ht="13.7" customHeight="1" x14ac:dyDescent="0.15">
      <c r="A365" s="58"/>
      <c r="B365" s="17" t="s">
        <v>3</v>
      </c>
      <c r="C365" s="6">
        <f t="shared" si="267"/>
        <v>16183585</v>
      </c>
      <c r="D365" s="6">
        <f t="shared" si="267"/>
        <v>16452444</v>
      </c>
      <c r="E365" s="6">
        <f t="shared" si="267"/>
        <v>20482135</v>
      </c>
      <c r="F365" s="6">
        <f t="shared" si="257"/>
        <v>20431198</v>
      </c>
      <c r="G365" s="6">
        <f t="shared" ref="G365:H365" si="271">SUM(G371,G377,G383,G389,G395,G401,G407,G413,G424,G430,G436,G442,G448)</f>
        <v>19065527</v>
      </c>
      <c r="H365" s="6">
        <f t="shared" si="271"/>
        <v>17124572</v>
      </c>
      <c r="I365" s="6">
        <f t="shared" ref="I365:N365" si="272">SUM(I371,I377,I383,I389,I395,I401,I407,I413,I424,I430,I436,I442,I448)</f>
        <v>21437441</v>
      </c>
      <c r="J365" s="6">
        <f t="shared" si="272"/>
        <v>17105413</v>
      </c>
      <c r="K365" s="6">
        <f t="shared" si="272"/>
        <v>15563683</v>
      </c>
      <c r="L365" s="6">
        <f t="shared" si="272"/>
        <v>16939003</v>
      </c>
      <c r="M365" s="6">
        <f t="shared" si="272"/>
        <v>17382067</v>
      </c>
      <c r="N365" s="6">
        <f t="shared" si="272"/>
        <v>20900912</v>
      </c>
      <c r="O365" s="6">
        <f t="shared" si="254"/>
        <v>219067980</v>
      </c>
      <c r="P365" s="6">
        <f t="shared" ref="P365:R365" si="273">SUM(P371,P377,P383,P389,P395,P401,P407,P413,P424,P430,P436,P442,P448)</f>
        <v>0</v>
      </c>
      <c r="Q365" s="6">
        <f t="shared" si="273"/>
        <v>0</v>
      </c>
      <c r="R365" s="6">
        <f t="shared" si="273"/>
        <v>0</v>
      </c>
      <c r="S365" s="6">
        <f t="shared" si="256"/>
        <v>165949816</v>
      </c>
    </row>
    <row r="366" spans="1:19" ht="13.7" customHeight="1" x14ac:dyDescent="0.15">
      <c r="A366" s="45" t="s">
        <v>59</v>
      </c>
      <c r="B366" s="16" t="s">
        <v>4</v>
      </c>
      <c r="C366" s="7">
        <v>1213317</v>
      </c>
      <c r="D366" s="7">
        <v>1343110</v>
      </c>
      <c r="E366" s="7">
        <v>1683717</v>
      </c>
      <c r="F366" s="7">
        <v>1430566</v>
      </c>
      <c r="G366" s="7">
        <v>1428068</v>
      </c>
      <c r="H366" s="7">
        <v>1360825</v>
      </c>
      <c r="I366" s="7">
        <v>1546829</v>
      </c>
      <c r="J366" s="7">
        <v>1434947</v>
      </c>
      <c r="K366" s="7">
        <v>1441808</v>
      </c>
      <c r="L366" s="7">
        <v>1627268</v>
      </c>
      <c r="M366" s="7">
        <v>1506735</v>
      </c>
      <c r="N366" s="7">
        <v>1372525</v>
      </c>
      <c r="O366" s="7">
        <f t="shared" si="254"/>
        <v>17389715</v>
      </c>
      <c r="P366" s="7"/>
      <c r="Q366" s="7"/>
      <c r="R366" s="7"/>
      <c r="S366" s="7">
        <f t="shared" si="256"/>
        <v>13149571</v>
      </c>
    </row>
    <row r="367" spans="1:19" ht="13.7" customHeight="1" x14ac:dyDescent="0.15">
      <c r="A367" s="46"/>
      <c r="B367" s="15" t="s">
        <v>2</v>
      </c>
      <c r="C367" s="4">
        <v>95730</v>
      </c>
      <c r="D367" s="4">
        <v>96142</v>
      </c>
      <c r="E367" s="4">
        <v>113126</v>
      </c>
      <c r="F367" s="4">
        <v>129012</v>
      </c>
      <c r="G367" s="4">
        <v>138617</v>
      </c>
      <c r="H367" s="4">
        <v>140076</v>
      </c>
      <c r="I367" s="4">
        <v>165604</v>
      </c>
      <c r="J367" s="4">
        <v>154642</v>
      </c>
      <c r="K367" s="4">
        <v>167189</v>
      </c>
      <c r="L367" s="4">
        <v>172656</v>
      </c>
      <c r="M367" s="4">
        <v>168674</v>
      </c>
      <c r="N367" s="4">
        <v>189458</v>
      </c>
      <c r="O367" s="7">
        <f t="shared" si="254"/>
        <v>1730926</v>
      </c>
      <c r="P367" s="4"/>
      <c r="Q367" s="4"/>
      <c r="R367" s="4"/>
      <c r="S367" s="7">
        <f t="shared" si="256"/>
        <v>1425928</v>
      </c>
    </row>
    <row r="368" spans="1:19" ht="13.7" customHeight="1" x14ac:dyDescent="0.15">
      <c r="A368" s="46"/>
      <c r="B368" s="17" t="s">
        <v>3</v>
      </c>
      <c r="C368" s="6">
        <f>SUM(C366:C367)</f>
        <v>1309047</v>
      </c>
      <c r="D368" s="6">
        <f>SUM(D366:D367)</f>
        <v>1439252</v>
      </c>
      <c r="E368" s="6">
        <f>SUM(E366:E367)</f>
        <v>1796843</v>
      </c>
      <c r="F368" s="6">
        <f>SUM(F366:F367)</f>
        <v>1559578</v>
      </c>
      <c r="G368" s="6">
        <f t="shared" ref="G368:M368" si="274">SUM(G366,G367)</f>
        <v>1566685</v>
      </c>
      <c r="H368" s="6">
        <f t="shared" si="274"/>
        <v>1500901</v>
      </c>
      <c r="I368" s="6">
        <f t="shared" si="274"/>
        <v>1712433</v>
      </c>
      <c r="J368" s="6">
        <f t="shared" si="274"/>
        <v>1589589</v>
      </c>
      <c r="K368" s="6">
        <f t="shared" si="274"/>
        <v>1608997</v>
      </c>
      <c r="L368" s="6">
        <f t="shared" si="274"/>
        <v>1799924</v>
      </c>
      <c r="M368" s="6">
        <f t="shared" si="274"/>
        <v>1675409</v>
      </c>
      <c r="N368" s="6">
        <f>SUM(N366:N367)</f>
        <v>1561983</v>
      </c>
      <c r="O368" s="6">
        <f t="shared" si="254"/>
        <v>19120641</v>
      </c>
      <c r="P368" s="6">
        <f>SUM(P366:P367)</f>
        <v>0</v>
      </c>
      <c r="Q368" s="6">
        <f>SUM(Q366:Q367)</f>
        <v>0</v>
      </c>
      <c r="R368" s="6">
        <f>SUM(R366:R367)</f>
        <v>0</v>
      </c>
      <c r="S368" s="6">
        <f t="shared" si="256"/>
        <v>14575499</v>
      </c>
    </row>
    <row r="369" spans="1:19" ht="13.7" customHeight="1" x14ac:dyDescent="0.15">
      <c r="A369" s="46"/>
      <c r="B369" s="16" t="s">
        <v>5</v>
      </c>
      <c r="C369" s="5">
        <v>13801115</v>
      </c>
      <c r="D369" s="5">
        <v>13967784</v>
      </c>
      <c r="E369" s="5">
        <v>17328053</v>
      </c>
      <c r="F369" s="5">
        <v>16685056</v>
      </c>
      <c r="G369" s="5">
        <v>15340176</v>
      </c>
      <c r="H369" s="5">
        <v>13960806</v>
      </c>
      <c r="I369" s="5">
        <v>17120686</v>
      </c>
      <c r="J369" s="5">
        <v>14224084</v>
      </c>
      <c r="K369" s="5">
        <v>13097856</v>
      </c>
      <c r="L369" s="5">
        <v>14257113</v>
      </c>
      <c r="M369" s="5">
        <v>14756307</v>
      </c>
      <c r="N369" s="5">
        <v>17647423</v>
      </c>
      <c r="O369" s="5">
        <f t="shared" si="254"/>
        <v>182186459</v>
      </c>
      <c r="P369" s="5"/>
      <c r="Q369" s="5"/>
      <c r="R369" s="5"/>
      <c r="S369" s="5">
        <f t="shared" si="256"/>
        <v>137089507</v>
      </c>
    </row>
    <row r="370" spans="1:19" ht="13.7" customHeight="1" x14ac:dyDescent="0.15">
      <c r="A370" s="46"/>
      <c r="B370" s="15" t="s">
        <v>2</v>
      </c>
      <c r="C370" s="4">
        <v>78466</v>
      </c>
      <c r="D370" s="4">
        <v>93318</v>
      </c>
      <c r="E370" s="4">
        <v>103602</v>
      </c>
      <c r="F370" s="4">
        <v>114587</v>
      </c>
      <c r="G370" s="4">
        <v>128116</v>
      </c>
      <c r="H370" s="4">
        <v>124435</v>
      </c>
      <c r="I370" s="4">
        <v>215700</v>
      </c>
      <c r="J370" s="4">
        <v>282481</v>
      </c>
      <c r="K370" s="4">
        <v>166243</v>
      </c>
      <c r="L370" s="4">
        <v>172243</v>
      </c>
      <c r="M370" s="4">
        <v>181218</v>
      </c>
      <c r="N370" s="4">
        <v>177324</v>
      </c>
      <c r="O370" s="7">
        <f t="shared" si="254"/>
        <v>1837733</v>
      </c>
      <c r="P370" s="4"/>
      <c r="Q370" s="4"/>
      <c r="R370" s="4"/>
      <c r="S370" s="7">
        <f t="shared" si="256"/>
        <v>1562347</v>
      </c>
    </row>
    <row r="371" spans="1:19" ht="13.7" customHeight="1" x14ac:dyDescent="0.15">
      <c r="A371" s="51"/>
      <c r="B371" s="17" t="s">
        <v>3</v>
      </c>
      <c r="C371" s="6">
        <f>SUM(C369:C370)</f>
        <v>13879581</v>
      </c>
      <c r="D371" s="6">
        <f>SUM(D369:D370)</f>
        <v>14061102</v>
      </c>
      <c r="E371" s="6">
        <f>SUM(E369:E370)</f>
        <v>17431655</v>
      </c>
      <c r="F371" s="6">
        <f>SUM(F369:F370)</f>
        <v>16799643</v>
      </c>
      <c r="G371" s="6">
        <f t="shared" ref="G371:M371" si="275">SUM(G369,G370)</f>
        <v>15468292</v>
      </c>
      <c r="H371" s="6">
        <f t="shared" si="275"/>
        <v>14085241</v>
      </c>
      <c r="I371" s="6">
        <f t="shared" si="275"/>
        <v>17336386</v>
      </c>
      <c r="J371" s="6">
        <f t="shared" si="275"/>
        <v>14506565</v>
      </c>
      <c r="K371" s="6">
        <f t="shared" si="275"/>
        <v>13264099</v>
      </c>
      <c r="L371" s="6">
        <f t="shared" si="275"/>
        <v>14429356</v>
      </c>
      <c r="M371" s="6">
        <f t="shared" si="275"/>
        <v>14937525</v>
      </c>
      <c r="N371" s="6">
        <f>SUM(N369:N370)</f>
        <v>17824747</v>
      </c>
      <c r="O371" s="34">
        <f t="shared" si="254"/>
        <v>184024192</v>
      </c>
      <c r="P371" s="6">
        <f>SUM(P369:P370)</f>
        <v>0</v>
      </c>
      <c r="Q371" s="6">
        <f>SUM(Q369:Q370)</f>
        <v>0</v>
      </c>
      <c r="R371" s="6">
        <f>SUM(R369:R370)</f>
        <v>0</v>
      </c>
      <c r="S371" s="34">
        <f t="shared" si="256"/>
        <v>138651854</v>
      </c>
    </row>
    <row r="372" spans="1:19" ht="12.75" customHeight="1" x14ac:dyDescent="0.15">
      <c r="A372" s="45" t="s">
        <v>68</v>
      </c>
      <c r="B372" s="16" t="s">
        <v>4</v>
      </c>
      <c r="C372" s="5">
        <v>181</v>
      </c>
      <c r="D372" s="5">
        <v>149</v>
      </c>
      <c r="E372" s="5">
        <v>108</v>
      </c>
      <c r="F372" s="33">
        <v>105</v>
      </c>
      <c r="G372" s="33">
        <v>94</v>
      </c>
      <c r="H372" s="33">
        <v>104</v>
      </c>
      <c r="I372" s="33">
        <v>17</v>
      </c>
      <c r="J372" s="33">
        <v>118</v>
      </c>
      <c r="K372" s="33">
        <v>153</v>
      </c>
      <c r="L372" s="33">
        <v>55</v>
      </c>
      <c r="M372" s="33">
        <v>0</v>
      </c>
      <c r="N372" s="5">
        <v>233</v>
      </c>
      <c r="O372" s="5">
        <f t="shared" si="254"/>
        <v>1317</v>
      </c>
      <c r="P372" s="5"/>
      <c r="Q372" s="5"/>
      <c r="R372" s="5"/>
      <c r="S372" s="5">
        <f t="shared" si="256"/>
        <v>879</v>
      </c>
    </row>
    <row r="373" spans="1:19" ht="13.7" customHeight="1" x14ac:dyDescent="0.15">
      <c r="A373" s="46"/>
      <c r="B373" s="15" t="s">
        <v>2</v>
      </c>
      <c r="C373" s="4">
        <v>0</v>
      </c>
      <c r="D373" s="4">
        <v>0</v>
      </c>
      <c r="E373" s="4">
        <v>0</v>
      </c>
      <c r="F373" s="32">
        <v>0</v>
      </c>
      <c r="G373" s="32">
        <v>0</v>
      </c>
      <c r="H373" s="32">
        <v>0</v>
      </c>
      <c r="I373" s="32">
        <v>0</v>
      </c>
      <c r="J373" s="32">
        <v>0</v>
      </c>
      <c r="K373" s="32">
        <v>0</v>
      </c>
      <c r="L373" s="32">
        <v>0</v>
      </c>
      <c r="M373" s="32">
        <v>0</v>
      </c>
      <c r="N373" s="4">
        <v>0</v>
      </c>
      <c r="O373" s="7">
        <f t="shared" si="254"/>
        <v>0</v>
      </c>
      <c r="P373" s="4"/>
      <c r="Q373" s="4"/>
      <c r="R373" s="4"/>
      <c r="S373" s="7">
        <f t="shared" si="256"/>
        <v>0</v>
      </c>
    </row>
    <row r="374" spans="1:19" ht="13.7" customHeight="1" x14ac:dyDescent="0.15">
      <c r="A374" s="46"/>
      <c r="B374" s="17" t="s">
        <v>3</v>
      </c>
      <c r="C374" s="6">
        <f>SUM(C372:C373)</f>
        <v>181</v>
      </c>
      <c r="D374" s="6">
        <f>SUM(D372:D373)</f>
        <v>149</v>
      </c>
      <c r="E374" s="6">
        <f>SUM(E372:E373)</f>
        <v>108</v>
      </c>
      <c r="F374" s="28">
        <f>SUM(F372:F373)</f>
        <v>105</v>
      </c>
      <c r="G374" s="28">
        <f t="shared" ref="G374:M374" si="276">SUM(G372,G373)</f>
        <v>94</v>
      </c>
      <c r="H374" s="28">
        <f t="shared" si="276"/>
        <v>104</v>
      </c>
      <c r="I374" s="28">
        <f t="shared" si="276"/>
        <v>17</v>
      </c>
      <c r="J374" s="28">
        <f t="shared" si="276"/>
        <v>118</v>
      </c>
      <c r="K374" s="28">
        <f t="shared" si="276"/>
        <v>153</v>
      </c>
      <c r="L374" s="28">
        <f t="shared" si="276"/>
        <v>55</v>
      </c>
      <c r="M374" s="28">
        <f t="shared" si="276"/>
        <v>0</v>
      </c>
      <c r="N374" s="6">
        <f>SUM(N372:N373)</f>
        <v>233</v>
      </c>
      <c r="O374" s="34">
        <f t="shared" si="254"/>
        <v>1317</v>
      </c>
      <c r="P374" s="6">
        <f>SUM(P372:P373)</f>
        <v>0</v>
      </c>
      <c r="Q374" s="6">
        <f>SUM(Q372:Q373)</f>
        <v>0</v>
      </c>
      <c r="R374" s="6">
        <f>SUM(R372:R373)</f>
        <v>0</v>
      </c>
      <c r="S374" s="34">
        <f t="shared" si="256"/>
        <v>879</v>
      </c>
    </row>
    <row r="375" spans="1:19" ht="13.7" customHeight="1" x14ac:dyDescent="0.15">
      <c r="A375" s="46"/>
      <c r="B375" s="16" t="s">
        <v>5</v>
      </c>
      <c r="C375" s="5">
        <v>0</v>
      </c>
      <c r="D375" s="5">
        <v>0</v>
      </c>
      <c r="E375" s="5">
        <v>0</v>
      </c>
      <c r="F375" s="33">
        <v>0</v>
      </c>
      <c r="G375" s="33">
        <v>0</v>
      </c>
      <c r="H375" s="33">
        <v>0</v>
      </c>
      <c r="I375" s="33">
        <v>0</v>
      </c>
      <c r="J375" s="33">
        <v>0</v>
      </c>
      <c r="K375" s="33">
        <v>0</v>
      </c>
      <c r="L375" s="33">
        <v>0</v>
      </c>
      <c r="M375" s="33">
        <v>0</v>
      </c>
      <c r="N375" s="5">
        <v>0</v>
      </c>
      <c r="O375" s="5">
        <f t="shared" si="254"/>
        <v>0</v>
      </c>
      <c r="P375" s="5"/>
      <c r="Q375" s="5"/>
      <c r="R375" s="5"/>
      <c r="S375" s="5">
        <f t="shared" si="256"/>
        <v>0</v>
      </c>
    </row>
    <row r="376" spans="1:19" ht="13.7" customHeight="1" x14ac:dyDescent="0.15">
      <c r="A376" s="46"/>
      <c r="B376" s="15" t="s">
        <v>2</v>
      </c>
      <c r="C376" s="4">
        <v>0</v>
      </c>
      <c r="D376" s="4">
        <v>0</v>
      </c>
      <c r="E376" s="4">
        <v>0</v>
      </c>
      <c r="F376" s="32">
        <v>0</v>
      </c>
      <c r="G376" s="32">
        <v>0</v>
      </c>
      <c r="H376" s="32">
        <v>0</v>
      </c>
      <c r="I376" s="32">
        <v>0</v>
      </c>
      <c r="J376" s="32">
        <v>0</v>
      </c>
      <c r="K376" s="32">
        <v>0</v>
      </c>
      <c r="L376" s="32">
        <v>0</v>
      </c>
      <c r="M376" s="32">
        <v>0</v>
      </c>
      <c r="N376" s="4">
        <v>0</v>
      </c>
      <c r="O376" s="7">
        <f t="shared" si="254"/>
        <v>0</v>
      </c>
      <c r="P376" s="4"/>
      <c r="Q376" s="4"/>
      <c r="R376" s="4"/>
      <c r="S376" s="7">
        <f t="shared" si="256"/>
        <v>0</v>
      </c>
    </row>
    <row r="377" spans="1:19" ht="13.7" customHeight="1" x14ac:dyDescent="0.15">
      <c r="A377" s="51"/>
      <c r="B377" s="17" t="s">
        <v>3</v>
      </c>
      <c r="C377" s="6">
        <f>SUM(C375:C376)</f>
        <v>0</v>
      </c>
      <c r="D377" s="6">
        <f>SUM(D375:D376)</f>
        <v>0</v>
      </c>
      <c r="E377" s="6">
        <f>SUM(E375:E376)</f>
        <v>0</v>
      </c>
      <c r="F377" s="27">
        <f>SUM(F375:F376)</f>
        <v>0</v>
      </c>
      <c r="G377" s="27">
        <f t="shared" ref="G377:M383" si="277">SUM(G375,G376)</f>
        <v>0</v>
      </c>
      <c r="H377" s="27">
        <f t="shared" si="277"/>
        <v>0</v>
      </c>
      <c r="I377" s="27">
        <f t="shared" si="277"/>
        <v>0</v>
      </c>
      <c r="J377" s="27">
        <f t="shared" si="277"/>
        <v>0</v>
      </c>
      <c r="K377" s="27">
        <f t="shared" si="277"/>
        <v>0</v>
      </c>
      <c r="L377" s="27">
        <f t="shared" si="277"/>
        <v>0</v>
      </c>
      <c r="M377" s="27">
        <f t="shared" si="277"/>
        <v>0</v>
      </c>
      <c r="N377" s="6">
        <f>SUM(N375:N376)</f>
        <v>0</v>
      </c>
      <c r="O377" s="34">
        <f t="shared" si="254"/>
        <v>0</v>
      </c>
      <c r="P377" s="6">
        <f>SUM(P375:P376)</f>
        <v>0</v>
      </c>
      <c r="Q377" s="6">
        <f>SUM(Q375:Q376)</f>
        <v>0</v>
      </c>
      <c r="R377" s="6">
        <f>SUM(R375:R376)</f>
        <v>0</v>
      </c>
      <c r="S377" s="34">
        <f t="shared" si="256"/>
        <v>0</v>
      </c>
    </row>
    <row r="378" spans="1:19" ht="13.7" customHeight="1" x14ac:dyDescent="0.15">
      <c r="A378" s="45" t="s">
        <v>60</v>
      </c>
      <c r="B378" s="16" t="s">
        <v>4</v>
      </c>
      <c r="C378" s="5">
        <v>13</v>
      </c>
      <c r="D378" s="5">
        <v>31</v>
      </c>
      <c r="E378" s="5">
        <v>12</v>
      </c>
      <c r="F378" s="33">
        <v>1</v>
      </c>
      <c r="G378" s="33">
        <v>5</v>
      </c>
      <c r="H378" s="33">
        <v>13</v>
      </c>
      <c r="I378" s="33">
        <v>12</v>
      </c>
      <c r="J378" s="33">
        <v>3</v>
      </c>
      <c r="K378" s="33">
        <v>1</v>
      </c>
      <c r="L378" s="33">
        <v>25</v>
      </c>
      <c r="M378" s="33">
        <v>7</v>
      </c>
      <c r="N378" s="5">
        <v>22</v>
      </c>
      <c r="O378" s="5">
        <f t="shared" si="254"/>
        <v>145</v>
      </c>
      <c r="P378" s="5"/>
      <c r="Q378" s="5"/>
      <c r="R378" s="5"/>
      <c r="S378" s="5">
        <f t="shared" si="256"/>
        <v>89</v>
      </c>
    </row>
    <row r="379" spans="1:19" ht="13.7" customHeight="1" x14ac:dyDescent="0.15">
      <c r="A379" s="46"/>
      <c r="B379" s="15" t="s">
        <v>2</v>
      </c>
      <c r="C379" s="4">
        <v>0</v>
      </c>
      <c r="D379" s="4">
        <v>0</v>
      </c>
      <c r="E379" s="4">
        <v>0</v>
      </c>
      <c r="F379" s="32">
        <v>0</v>
      </c>
      <c r="G379" s="32">
        <v>0</v>
      </c>
      <c r="H379" s="32">
        <v>0</v>
      </c>
      <c r="I379" s="32">
        <v>0</v>
      </c>
      <c r="J379" s="32">
        <v>0</v>
      </c>
      <c r="K379" s="32">
        <v>0</v>
      </c>
      <c r="L379" s="32">
        <v>0</v>
      </c>
      <c r="M379" s="32">
        <v>0</v>
      </c>
      <c r="N379" s="4">
        <v>0</v>
      </c>
      <c r="O379" s="7">
        <f t="shared" si="254"/>
        <v>0</v>
      </c>
      <c r="P379" s="4"/>
      <c r="Q379" s="4"/>
      <c r="R379" s="4"/>
      <c r="S379" s="7">
        <f t="shared" si="256"/>
        <v>0</v>
      </c>
    </row>
    <row r="380" spans="1:19" ht="13.7" customHeight="1" x14ac:dyDescent="0.15">
      <c r="A380" s="46"/>
      <c r="B380" s="17" t="s">
        <v>3</v>
      </c>
      <c r="C380" s="6">
        <f>SUM(C378:C379)</f>
        <v>13</v>
      </c>
      <c r="D380" s="6">
        <f>SUM(D378:D379)</f>
        <v>31</v>
      </c>
      <c r="E380" s="6">
        <f>SUM(E378:E379)</f>
        <v>12</v>
      </c>
      <c r="F380" s="28">
        <f>SUM(F378:F379)</f>
        <v>1</v>
      </c>
      <c r="G380" s="28">
        <f t="shared" ref="G380:M380" si="278">SUM(G378,G379)</f>
        <v>5</v>
      </c>
      <c r="H380" s="28">
        <f>SUM(H378,H379)</f>
        <v>13</v>
      </c>
      <c r="I380" s="28">
        <f t="shared" si="278"/>
        <v>12</v>
      </c>
      <c r="J380" s="28">
        <f>SUM(J378,J379)</f>
        <v>3</v>
      </c>
      <c r="K380" s="28">
        <f t="shared" si="278"/>
        <v>1</v>
      </c>
      <c r="L380" s="28">
        <f t="shared" si="278"/>
        <v>25</v>
      </c>
      <c r="M380" s="28">
        <f t="shared" si="278"/>
        <v>7</v>
      </c>
      <c r="N380" s="6">
        <f>SUM(N378:N379)</f>
        <v>22</v>
      </c>
      <c r="O380" s="34">
        <f t="shared" si="254"/>
        <v>145</v>
      </c>
      <c r="P380" s="6">
        <f>SUM(P378:P379)</f>
        <v>0</v>
      </c>
      <c r="Q380" s="6">
        <f>SUM(Q378:Q379)</f>
        <v>0</v>
      </c>
      <c r="R380" s="6">
        <f>SUM(R378:R379)</f>
        <v>0</v>
      </c>
      <c r="S380" s="34">
        <f t="shared" si="256"/>
        <v>89</v>
      </c>
    </row>
    <row r="381" spans="1:19" ht="13.7" customHeight="1" x14ac:dyDescent="0.15">
      <c r="A381" s="46"/>
      <c r="B381" s="16" t="s">
        <v>5</v>
      </c>
      <c r="C381" s="5">
        <v>0</v>
      </c>
      <c r="D381" s="5">
        <v>0</v>
      </c>
      <c r="E381" s="5">
        <v>0</v>
      </c>
      <c r="F381" s="33">
        <v>0</v>
      </c>
      <c r="G381" s="33">
        <v>0</v>
      </c>
      <c r="H381" s="33">
        <v>0</v>
      </c>
      <c r="I381" s="33">
        <v>0</v>
      </c>
      <c r="J381" s="33">
        <v>0</v>
      </c>
      <c r="K381" s="33">
        <v>0</v>
      </c>
      <c r="L381" s="33">
        <v>0</v>
      </c>
      <c r="M381" s="33">
        <v>0</v>
      </c>
      <c r="N381" s="5">
        <v>0</v>
      </c>
      <c r="O381" s="5">
        <f t="shared" si="254"/>
        <v>0</v>
      </c>
      <c r="P381" s="5"/>
      <c r="Q381" s="5"/>
      <c r="R381" s="5"/>
      <c r="S381" s="5">
        <f t="shared" si="256"/>
        <v>0</v>
      </c>
    </row>
    <row r="382" spans="1:19" ht="13.7" customHeight="1" x14ac:dyDescent="0.15">
      <c r="A382" s="46"/>
      <c r="B382" s="15" t="s">
        <v>2</v>
      </c>
      <c r="C382" s="4">
        <v>0</v>
      </c>
      <c r="D382" s="4">
        <v>0</v>
      </c>
      <c r="E382" s="4">
        <v>0</v>
      </c>
      <c r="F382" s="32">
        <v>0</v>
      </c>
      <c r="G382" s="32">
        <v>0</v>
      </c>
      <c r="H382" s="32">
        <v>0</v>
      </c>
      <c r="I382" s="32">
        <v>0</v>
      </c>
      <c r="J382" s="32">
        <v>0</v>
      </c>
      <c r="K382" s="32">
        <v>0</v>
      </c>
      <c r="L382" s="32">
        <v>0</v>
      </c>
      <c r="M382" s="32">
        <v>0</v>
      </c>
      <c r="N382" s="4">
        <v>0</v>
      </c>
      <c r="O382" s="7">
        <f t="shared" si="254"/>
        <v>0</v>
      </c>
      <c r="P382" s="4"/>
      <c r="Q382" s="4"/>
      <c r="R382" s="4"/>
      <c r="S382" s="7">
        <f t="shared" si="256"/>
        <v>0</v>
      </c>
    </row>
    <row r="383" spans="1:19" ht="13.7" customHeight="1" x14ac:dyDescent="0.15">
      <c r="A383" s="51"/>
      <c r="B383" s="17" t="s">
        <v>3</v>
      </c>
      <c r="C383" s="6">
        <f>SUM(C381:C382)</f>
        <v>0</v>
      </c>
      <c r="D383" s="6">
        <f>SUM(D381:D382)</f>
        <v>0</v>
      </c>
      <c r="E383" s="6">
        <f>SUM(E381:E382)</f>
        <v>0</v>
      </c>
      <c r="F383" s="27">
        <f>SUM(F381:F382)</f>
        <v>0</v>
      </c>
      <c r="G383" s="27">
        <f t="shared" si="277"/>
        <v>0</v>
      </c>
      <c r="H383" s="27">
        <f t="shared" si="277"/>
        <v>0</v>
      </c>
      <c r="I383" s="27">
        <f t="shared" si="277"/>
        <v>0</v>
      </c>
      <c r="J383" s="27">
        <f t="shared" si="277"/>
        <v>0</v>
      </c>
      <c r="K383" s="27">
        <f t="shared" si="277"/>
        <v>0</v>
      </c>
      <c r="L383" s="27">
        <f t="shared" si="277"/>
        <v>0</v>
      </c>
      <c r="M383" s="27">
        <f t="shared" si="277"/>
        <v>0</v>
      </c>
      <c r="N383" s="6">
        <f>SUM(N381:N382)</f>
        <v>0</v>
      </c>
      <c r="O383" s="34">
        <f t="shared" si="254"/>
        <v>0</v>
      </c>
      <c r="P383" s="6">
        <f>SUM(P381:P382)</f>
        <v>0</v>
      </c>
      <c r="Q383" s="6">
        <f>SUM(Q381:Q382)</f>
        <v>0</v>
      </c>
      <c r="R383" s="6">
        <f>SUM(R381:R382)</f>
        <v>0</v>
      </c>
      <c r="S383" s="34">
        <f t="shared" si="256"/>
        <v>0</v>
      </c>
    </row>
    <row r="384" spans="1:19" ht="13.7" customHeight="1" x14ac:dyDescent="0.15">
      <c r="A384" s="45" t="s">
        <v>61</v>
      </c>
      <c r="B384" s="16" t="s">
        <v>4</v>
      </c>
      <c r="C384" s="5">
        <v>16431</v>
      </c>
      <c r="D384" s="5">
        <v>15498</v>
      </c>
      <c r="E384" s="5">
        <v>16979</v>
      </c>
      <c r="F384" s="33">
        <v>14713</v>
      </c>
      <c r="G384" s="33">
        <v>16886</v>
      </c>
      <c r="H384" s="33">
        <v>18365</v>
      </c>
      <c r="I384" s="33">
        <v>22326</v>
      </c>
      <c r="J384" s="33">
        <v>20917</v>
      </c>
      <c r="K384" s="33">
        <v>18612</v>
      </c>
      <c r="L384" s="33">
        <v>20045</v>
      </c>
      <c r="M384" s="33">
        <v>19679</v>
      </c>
      <c r="N384" s="5">
        <v>18826</v>
      </c>
      <c r="O384" s="5">
        <f t="shared" si="254"/>
        <v>219277</v>
      </c>
      <c r="P384" s="5"/>
      <c r="Q384" s="5"/>
      <c r="R384" s="5"/>
      <c r="S384" s="5">
        <f t="shared" si="256"/>
        <v>170369</v>
      </c>
    </row>
    <row r="385" spans="1:19" ht="13.7" customHeight="1" x14ac:dyDescent="0.15">
      <c r="A385" s="46"/>
      <c r="B385" s="15" t="s">
        <v>2</v>
      </c>
      <c r="C385" s="4">
        <v>0</v>
      </c>
      <c r="D385" s="4">
        <v>0</v>
      </c>
      <c r="E385" s="4">
        <v>0</v>
      </c>
      <c r="F385" s="32">
        <v>0</v>
      </c>
      <c r="G385" s="32">
        <v>0</v>
      </c>
      <c r="H385" s="32">
        <v>0</v>
      </c>
      <c r="I385" s="32">
        <v>0</v>
      </c>
      <c r="J385" s="32">
        <v>0</v>
      </c>
      <c r="K385" s="32">
        <v>0</v>
      </c>
      <c r="L385" s="32">
        <v>0</v>
      </c>
      <c r="M385" s="32">
        <v>0</v>
      </c>
      <c r="N385" s="4">
        <v>0</v>
      </c>
      <c r="O385" s="7">
        <f t="shared" si="254"/>
        <v>0</v>
      </c>
      <c r="P385" s="4"/>
      <c r="Q385" s="4"/>
      <c r="R385" s="4"/>
      <c r="S385" s="7">
        <f t="shared" si="256"/>
        <v>0</v>
      </c>
    </row>
    <row r="386" spans="1:19" ht="13.7" customHeight="1" x14ac:dyDescent="0.15">
      <c r="A386" s="46"/>
      <c r="B386" s="17" t="s">
        <v>3</v>
      </c>
      <c r="C386" s="6">
        <f>SUM(C384:C385)</f>
        <v>16431</v>
      </c>
      <c r="D386" s="6">
        <f>SUM(D384:D385)</f>
        <v>15498</v>
      </c>
      <c r="E386" s="6">
        <f>SUM(E384:E385)</f>
        <v>16979</v>
      </c>
      <c r="F386" s="28">
        <f>SUM(F384:F385)</f>
        <v>14713</v>
      </c>
      <c r="G386" s="28">
        <f t="shared" ref="G386:M386" si="279">SUM(G384,G385)</f>
        <v>16886</v>
      </c>
      <c r="H386" s="28">
        <f t="shared" si="279"/>
        <v>18365</v>
      </c>
      <c r="I386" s="28">
        <f t="shared" si="279"/>
        <v>22326</v>
      </c>
      <c r="J386" s="28">
        <f t="shared" si="279"/>
        <v>20917</v>
      </c>
      <c r="K386" s="28">
        <f t="shared" si="279"/>
        <v>18612</v>
      </c>
      <c r="L386" s="28">
        <f t="shared" si="279"/>
        <v>20045</v>
      </c>
      <c r="M386" s="28">
        <f t="shared" si="279"/>
        <v>19679</v>
      </c>
      <c r="N386" s="6">
        <f>SUM(N384:N385)</f>
        <v>18826</v>
      </c>
      <c r="O386" s="34">
        <f t="shared" si="254"/>
        <v>219277</v>
      </c>
      <c r="P386" s="6">
        <f>SUM(P384:P385)</f>
        <v>0</v>
      </c>
      <c r="Q386" s="6">
        <f>SUM(Q384:Q385)</f>
        <v>0</v>
      </c>
      <c r="R386" s="6">
        <f>SUM(R384:R385)</f>
        <v>0</v>
      </c>
      <c r="S386" s="34">
        <f t="shared" si="256"/>
        <v>170369</v>
      </c>
    </row>
    <row r="387" spans="1:19" ht="13.7" customHeight="1" x14ac:dyDescent="0.15">
      <c r="A387" s="46"/>
      <c r="B387" s="16" t="s">
        <v>5</v>
      </c>
      <c r="C387" s="5">
        <v>102865</v>
      </c>
      <c r="D387" s="5">
        <v>99903</v>
      </c>
      <c r="E387" s="5">
        <v>113981</v>
      </c>
      <c r="F387" s="33">
        <v>123929</v>
      </c>
      <c r="G387" s="33">
        <v>151256</v>
      </c>
      <c r="H387" s="33">
        <v>126973</v>
      </c>
      <c r="I387" s="33">
        <v>151721</v>
      </c>
      <c r="J387" s="33">
        <v>105901</v>
      </c>
      <c r="K387" s="33">
        <v>106877</v>
      </c>
      <c r="L387" s="33">
        <v>94457</v>
      </c>
      <c r="M387" s="33">
        <v>94454</v>
      </c>
      <c r="N387" s="5">
        <v>135866</v>
      </c>
      <c r="O387" s="5">
        <f t="shared" si="254"/>
        <v>1408183</v>
      </c>
      <c r="P387" s="5"/>
      <c r="Q387" s="5"/>
      <c r="R387" s="5"/>
      <c r="S387" s="5">
        <f t="shared" si="256"/>
        <v>1091434</v>
      </c>
    </row>
    <row r="388" spans="1:19" ht="13.7" customHeight="1" x14ac:dyDescent="0.15">
      <c r="A388" s="46"/>
      <c r="B388" s="15" t="s">
        <v>2</v>
      </c>
      <c r="C388" s="4">
        <v>0</v>
      </c>
      <c r="D388" s="4">
        <v>0</v>
      </c>
      <c r="E388" s="4">
        <v>0</v>
      </c>
      <c r="F388" s="32">
        <v>0</v>
      </c>
      <c r="G388" s="32">
        <v>0</v>
      </c>
      <c r="H388" s="32">
        <v>0</v>
      </c>
      <c r="I388" s="32">
        <v>0</v>
      </c>
      <c r="J388" s="32">
        <v>0</v>
      </c>
      <c r="K388" s="32">
        <v>0</v>
      </c>
      <c r="L388" s="32">
        <v>0</v>
      </c>
      <c r="M388" s="32">
        <v>0</v>
      </c>
      <c r="N388" s="4">
        <v>0</v>
      </c>
      <c r="O388" s="7">
        <f t="shared" si="254"/>
        <v>0</v>
      </c>
      <c r="P388" s="4"/>
      <c r="Q388" s="4"/>
      <c r="R388" s="4"/>
      <c r="S388" s="7">
        <f t="shared" si="256"/>
        <v>0</v>
      </c>
    </row>
    <row r="389" spans="1:19" ht="13.7" customHeight="1" x14ac:dyDescent="0.15">
      <c r="A389" s="51"/>
      <c r="B389" s="17" t="s">
        <v>3</v>
      </c>
      <c r="C389" s="6">
        <f>SUM(C387:C388)</f>
        <v>102865</v>
      </c>
      <c r="D389" s="6">
        <f>SUM(D387:D388)</f>
        <v>99903</v>
      </c>
      <c r="E389" s="6">
        <f>SUM(E387:E388)</f>
        <v>113981</v>
      </c>
      <c r="F389" s="27">
        <f>SUM(F387:F388)</f>
        <v>123929</v>
      </c>
      <c r="G389" s="27">
        <f t="shared" ref="G389:M389" si="280">SUM(G387,G388)</f>
        <v>151256</v>
      </c>
      <c r="H389" s="27">
        <f t="shared" si="280"/>
        <v>126973</v>
      </c>
      <c r="I389" s="27">
        <f t="shared" si="280"/>
        <v>151721</v>
      </c>
      <c r="J389" s="27">
        <f t="shared" si="280"/>
        <v>105901</v>
      </c>
      <c r="K389" s="27">
        <f t="shared" si="280"/>
        <v>106877</v>
      </c>
      <c r="L389" s="27">
        <f t="shared" si="280"/>
        <v>94457</v>
      </c>
      <c r="M389" s="27">
        <f t="shared" si="280"/>
        <v>94454</v>
      </c>
      <c r="N389" s="6">
        <f>SUM(N387:N388)</f>
        <v>135866</v>
      </c>
      <c r="O389" s="34">
        <f t="shared" si="254"/>
        <v>1408183</v>
      </c>
      <c r="P389" s="6">
        <f>SUM(P387:P388)</f>
        <v>0</v>
      </c>
      <c r="Q389" s="6">
        <f>SUM(Q387:Q388)</f>
        <v>0</v>
      </c>
      <c r="R389" s="6">
        <f>SUM(R387:R388)</f>
        <v>0</v>
      </c>
      <c r="S389" s="34">
        <f t="shared" si="256"/>
        <v>1091434</v>
      </c>
    </row>
    <row r="390" spans="1:19" ht="13.7" customHeight="1" x14ac:dyDescent="0.15">
      <c r="A390" s="45" t="s">
        <v>62</v>
      </c>
      <c r="B390" s="16" t="s">
        <v>4</v>
      </c>
      <c r="C390" s="5">
        <v>3836</v>
      </c>
      <c r="D390" s="5">
        <v>3610</v>
      </c>
      <c r="E390" s="5">
        <v>4191</v>
      </c>
      <c r="F390" s="33">
        <v>3585</v>
      </c>
      <c r="G390" s="33">
        <v>3834</v>
      </c>
      <c r="H390" s="33">
        <v>3708</v>
      </c>
      <c r="I390" s="33">
        <v>4055</v>
      </c>
      <c r="J390" s="33">
        <v>3494</v>
      </c>
      <c r="K390" s="33">
        <v>4303</v>
      </c>
      <c r="L390" s="33">
        <v>4173</v>
      </c>
      <c r="M390" s="33">
        <v>4859</v>
      </c>
      <c r="N390" s="5">
        <v>4721</v>
      </c>
      <c r="O390" s="5">
        <f t="shared" si="254"/>
        <v>48369</v>
      </c>
      <c r="P390" s="5"/>
      <c r="Q390" s="5"/>
      <c r="R390" s="5"/>
      <c r="S390" s="5">
        <f t="shared" si="256"/>
        <v>36732</v>
      </c>
    </row>
    <row r="391" spans="1:19" ht="13.7" customHeight="1" x14ac:dyDescent="0.15">
      <c r="A391" s="46"/>
      <c r="B391" s="15" t="s">
        <v>2</v>
      </c>
      <c r="C391" s="4">
        <v>0</v>
      </c>
      <c r="D391" s="4">
        <v>0</v>
      </c>
      <c r="E391" s="4">
        <v>0</v>
      </c>
      <c r="F391" s="32">
        <v>0</v>
      </c>
      <c r="G391" s="32">
        <v>0</v>
      </c>
      <c r="H391" s="32">
        <v>0</v>
      </c>
      <c r="I391" s="32">
        <v>0</v>
      </c>
      <c r="J391" s="32">
        <v>0</v>
      </c>
      <c r="K391" s="32">
        <v>0</v>
      </c>
      <c r="L391" s="32">
        <v>0</v>
      </c>
      <c r="M391" s="32">
        <v>0</v>
      </c>
      <c r="N391" s="4">
        <v>0</v>
      </c>
      <c r="O391" s="7">
        <f t="shared" si="254"/>
        <v>0</v>
      </c>
      <c r="P391" s="4"/>
      <c r="Q391" s="4"/>
      <c r="R391" s="4"/>
      <c r="S391" s="7">
        <f t="shared" si="256"/>
        <v>0</v>
      </c>
    </row>
    <row r="392" spans="1:19" ht="13.7" customHeight="1" x14ac:dyDescent="0.15">
      <c r="A392" s="46"/>
      <c r="B392" s="17" t="s">
        <v>3</v>
      </c>
      <c r="C392" s="6">
        <f>SUM(C390:C391)</f>
        <v>3836</v>
      </c>
      <c r="D392" s="6">
        <f>SUM(D390:D391)</f>
        <v>3610</v>
      </c>
      <c r="E392" s="6">
        <f>SUM(E390:E391)</f>
        <v>4191</v>
      </c>
      <c r="F392" s="28">
        <f>SUM(F390:F391)</f>
        <v>3585</v>
      </c>
      <c r="G392" s="28">
        <f t="shared" ref="G392:M392" si="281">SUM(G390,G391)</f>
        <v>3834</v>
      </c>
      <c r="H392" s="28">
        <f t="shared" si="281"/>
        <v>3708</v>
      </c>
      <c r="I392" s="28">
        <f t="shared" si="281"/>
        <v>4055</v>
      </c>
      <c r="J392" s="28">
        <f t="shared" si="281"/>
        <v>3494</v>
      </c>
      <c r="K392" s="28">
        <f t="shared" si="281"/>
        <v>4303</v>
      </c>
      <c r="L392" s="28">
        <f t="shared" si="281"/>
        <v>4173</v>
      </c>
      <c r="M392" s="28">
        <f t="shared" si="281"/>
        <v>4859</v>
      </c>
      <c r="N392" s="6">
        <f t="shared" ref="N392" si="282">SUM(N390:N391)</f>
        <v>4721</v>
      </c>
      <c r="O392" s="34">
        <f t="shared" ref="O392:O413" si="283">SUM(C392:N392)</f>
        <v>48369</v>
      </c>
      <c r="P392" s="6">
        <f>SUM(P390:P391)</f>
        <v>0</v>
      </c>
      <c r="Q392" s="6">
        <f>SUM(Q390:Q391)</f>
        <v>0</v>
      </c>
      <c r="R392" s="6">
        <f>SUM(R390:R391)</f>
        <v>0</v>
      </c>
      <c r="S392" s="34">
        <f t="shared" ref="S392:S413" si="284">SUM(F392:N392,P392:R392)</f>
        <v>36732</v>
      </c>
    </row>
    <row r="393" spans="1:19" ht="13.7" customHeight="1" x14ac:dyDescent="0.15">
      <c r="A393" s="46"/>
      <c r="B393" s="16" t="s">
        <v>5</v>
      </c>
      <c r="C393" s="5">
        <v>21003</v>
      </c>
      <c r="D393" s="5">
        <v>30280</v>
      </c>
      <c r="E393" s="5">
        <v>20289</v>
      </c>
      <c r="F393" s="33">
        <v>29509</v>
      </c>
      <c r="G393" s="33">
        <v>24343</v>
      </c>
      <c r="H393" s="33">
        <v>21941</v>
      </c>
      <c r="I393" s="33">
        <v>28782</v>
      </c>
      <c r="J393" s="33">
        <v>32318</v>
      </c>
      <c r="K393" s="33">
        <v>26313</v>
      </c>
      <c r="L393" s="33">
        <v>26196</v>
      </c>
      <c r="M393" s="33">
        <v>28035</v>
      </c>
      <c r="N393" s="5">
        <v>32055</v>
      </c>
      <c r="O393" s="5">
        <f t="shared" si="283"/>
        <v>321064</v>
      </c>
      <c r="P393" s="5"/>
      <c r="Q393" s="5"/>
      <c r="R393" s="5"/>
      <c r="S393" s="5">
        <f t="shared" si="284"/>
        <v>249492</v>
      </c>
    </row>
    <row r="394" spans="1:19" ht="13.7" customHeight="1" x14ac:dyDescent="0.15">
      <c r="A394" s="46"/>
      <c r="B394" s="15" t="s">
        <v>2</v>
      </c>
      <c r="C394" s="4">
        <v>0</v>
      </c>
      <c r="D394" s="4">
        <v>0</v>
      </c>
      <c r="E394" s="4">
        <v>0</v>
      </c>
      <c r="F394" s="32">
        <v>0</v>
      </c>
      <c r="G394" s="32">
        <v>0</v>
      </c>
      <c r="H394" s="32">
        <v>0</v>
      </c>
      <c r="I394" s="32">
        <v>0</v>
      </c>
      <c r="J394" s="32">
        <v>0</v>
      </c>
      <c r="K394" s="32">
        <v>0</v>
      </c>
      <c r="L394" s="32">
        <v>0</v>
      </c>
      <c r="M394" s="32">
        <v>0</v>
      </c>
      <c r="N394" s="4">
        <v>0</v>
      </c>
      <c r="O394" s="7">
        <f t="shared" si="283"/>
        <v>0</v>
      </c>
      <c r="P394" s="4"/>
      <c r="Q394" s="4"/>
      <c r="R394" s="4"/>
      <c r="S394" s="7">
        <f t="shared" si="284"/>
        <v>0</v>
      </c>
    </row>
    <row r="395" spans="1:19" ht="13.7" customHeight="1" x14ac:dyDescent="0.15">
      <c r="A395" s="51"/>
      <c r="B395" s="17" t="s">
        <v>3</v>
      </c>
      <c r="C395" s="6">
        <f>SUM(C393:C394)</f>
        <v>21003</v>
      </c>
      <c r="D395" s="6">
        <f>SUM(D393:D394)</f>
        <v>30280</v>
      </c>
      <c r="E395" s="6">
        <f>SUM(E393:E394)</f>
        <v>20289</v>
      </c>
      <c r="F395" s="27">
        <f>SUM(F393:F394)</f>
        <v>29509</v>
      </c>
      <c r="G395" s="27">
        <f t="shared" ref="G395:M395" si="285">SUM(G393,G394)</f>
        <v>24343</v>
      </c>
      <c r="H395" s="27">
        <f t="shared" si="285"/>
        <v>21941</v>
      </c>
      <c r="I395" s="27">
        <f t="shared" si="285"/>
        <v>28782</v>
      </c>
      <c r="J395" s="27">
        <f t="shared" si="285"/>
        <v>32318</v>
      </c>
      <c r="K395" s="27">
        <f t="shared" si="285"/>
        <v>26313</v>
      </c>
      <c r="L395" s="27">
        <f t="shared" si="285"/>
        <v>26196</v>
      </c>
      <c r="M395" s="27">
        <f t="shared" si="285"/>
        <v>28035</v>
      </c>
      <c r="N395" s="6">
        <f t="shared" ref="N395" si="286">SUM(N393:N394)</f>
        <v>32055</v>
      </c>
      <c r="O395" s="34">
        <f t="shared" si="283"/>
        <v>321064</v>
      </c>
      <c r="P395" s="6">
        <f>SUM(P393:P394)</f>
        <v>0</v>
      </c>
      <c r="Q395" s="6">
        <f>SUM(Q393:Q394)</f>
        <v>0</v>
      </c>
      <c r="R395" s="6">
        <f>SUM(R393:R394)</f>
        <v>0</v>
      </c>
      <c r="S395" s="34">
        <f t="shared" si="284"/>
        <v>249492</v>
      </c>
    </row>
    <row r="396" spans="1:19" ht="13.7" customHeight="1" x14ac:dyDescent="0.15">
      <c r="A396" s="45" t="s">
        <v>63</v>
      </c>
      <c r="B396" s="16" t="s">
        <v>4</v>
      </c>
      <c r="C396" s="5">
        <v>2132</v>
      </c>
      <c r="D396" s="5">
        <v>2021</v>
      </c>
      <c r="E396" s="5">
        <v>2266</v>
      </c>
      <c r="F396" s="5">
        <v>2045</v>
      </c>
      <c r="G396" s="5">
        <v>2363</v>
      </c>
      <c r="H396" s="5">
        <v>2004</v>
      </c>
      <c r="I396" s="5">
        <v>2260</v>
      </c>
      <c r="J396" s="5">
        <v>1791</v>
      </c>
      <c r="K396" s="5">
        <v>2368</v>
      </c>
      <c r="L396" s="5">
        <v>2376</v>
      </c>
      <c r="M396" s="33">
        <v>2601</v>
      </c>
      <c r="N396" s="5">
        <v>2531</v>
      </c>
      <c r="O396" s="5">
        <f t="shared" si="283"/>
        <v>26758</v>
      </c>
      <c r="P396" s="5"/>
      <c r="Q396" s="5"/>
      <c r="R396" s="5"/>
      <c r="S396" s="5">
        <f t="shared" si="284"/>
        <v>20339</v>
      </c>
    </row>
    <row r="397" spans="1:19" ht="13.7" customHeight="1" x14ac:dyDescent="0.15">
      <c r="A397" s="46"/>
      <c r="B397" s="15" t="s">
        <v>2</v>
      </c>
      <c r="C397" s="4">
        <v>0</v>
      </c>
      <c r="D397" s="4">
        <v>0</v>
      </c>
      <c r="E397" s="4">
        <v>0</v>
      </c>
      <c r="F397" s="4">
        <v>0</v>
      </c>
      <c r="G397" s="4">
        <v>0</v>
      </c>
      <c r="H397" s="4">
        <v>0</v>
      </c>
      <c r="I397" s="4">
        <v>0</v>
      </c>
      <c r="J397" s="4">
        <v>0</v>
      </c>
      <c r="K397" s="4">
        <v>0</v>
      </c>
      <c r="L397" s="4">
        <v>0</v>
      </c>
      <c r="M397" s="32">
        <v>0</v>
      </c>
      <c r="N397" s="4">
        <v>0</v>
      </c>
      <c r="O397" s="7">
        <f t="shared" si="283"/>
        <v>0</v>
      </c>
      <c r="P397" s="4"/>
      <c r="Q397" s="4"/>
      <c r="R397" s="4"/>
      <c r="S397" s="7">
        <f t="shared" si="284"/>
        <v>0</v>
      </c>
    </row>
    <row r="398" spans="1:19" ht="13.7" customHeight="1" x14ac:dyDescent="0.15">
      <c r="A398" s="46"/>
      <c r="B398" s="17" t="s">
        <v>3</v>
      </c>
      <c r="C398" s="6">
        <f>SUM(C396:C397)</f>
        <v>2132</v>
      </c>
      <c r="D398" s="6">
        <f>SUM(D396:D397)</f>
        <v>2021</v>
      </c>
      <c r="E398" s="6">
        <f>SUM(E396:E397)</f>
        <v>2266</v>
      </c>
      <c r="F398" s="28">
        <f>SUM(F396:F397)</f>
        <v>2045</v>
      </c>
      <c r="G398" s="28">
        <f t="shared" ref="G398:M398" si="287">SUM(G396,G397)</f>
        <v>2363</v>
      </c>
      <c r="H398" s="28">
        <f t="shared" si="287"/>
        <v>2004</v>
      </c>
      <c r="I398" s="28">
        <f t="shared" si="287"/>
        <v>2260</v>
      </c>
      <c r="J398" s="28">
        <f t="shared" si="287"/>
        <v>1791</v>
      </c>
      <c r="K398" s="28">
        <f t="shared" si="287"/>
        <v>2368</v>
      </c>
      <c r="L398" s="28">
        <f t="shared" si="287"/>
        <v>2376</v>
      </c>
      <c r="M398" s="28">
        <f t="shared" si="287"/>
        <v>2601</v>
      </c>
      <c r="N398" s="6">
        <f t="shared" ref="N398" si="288">SUM(N396:N397)</f>
        <v>2531</v>
      </c>
      <c r="O398" s="34">
        <f t="shared" si="283"/>
        <v>26758</v>
      </c>
      <c r="P398" s="6">
        <f>SUM(P396:P397)</f>
        <v>0</v>
      </c>
      <c r="Q398" s="6">
        <f>SUM(Q396:Q397)</f>
        <v>0</v>
      </c>
      <c r="R398" s="6">
        <f>SUM(R396:R397)</f>
        <v>0</v>
      </c>
      <c r="S398" s="34">
        <f t="shared" si="284"/>
        <v>20339</v>
      </c>
    </row>
    <row r="399" spans="1:19" ht="13.7" customHeight="1" x14ac:dyDescent="0.15">
      <c r="A399" s="46"/>
      <c r="B399" s="16" t="s">
        <v>5</v>
      </c>
      <c r="C399" s="5">
        <v>7679</v>
      </c>
      <c r="D399" s="5">
        <v>9408</v>
      </c>
      <c r="E399" s="5">
        <v>16456</v>
      </c>
      <c r="F399" s="33">
        <v>9665</v>
      </c>
      <c r="G399" s="33">
        <v>7038</v>
      </c>
      <c r="H399" s="33">
        <v>7850</v>
      </c>
      <c r="I399" s="33">
        <v>7314</v>
      </c>
      <c r="J399" s="33">
        <v>11915</v>
      </c>
      <c r="K399" s="33">
        <v>7091</v>
      </c>
      <c r="L399" s="33">
        <v>7656</v>
      </c>
      <c r="M399" s="33">
        <v>8156</v>
      </c>
      <c r="N399" s="5">
        <v>10313</v>
      </c>
      <c r="O399" s="5">
        <f t="shared" si="283"/>
        <v>110541</v>
      </c>
      <c r="P399" s="5"/>
      <c r="Q399" s="5"/>
      <c r="R399" s="5"/>
      <c r="S399" s="5">
        <f t="shared" si="284"/>
        <v>76998</v>
      </c>
    </row>
    <row r="400" spans="1:19" ht="13.7" customHeight="1" x14ac:dyDescent="0.15">
      <c r="A400" s="46"/>
      <c r="B400" s="15" t="s">
        <v>2</v>
      </c>
      <c r="C400" s="7">
        <v>0</v>
      </c>
      <c r="D400" s="7">
        <v>0</v>
      </c>
      <c r="E400" s="7">
        <v>0</v>
      </c>
      <c r="F400" s="29">
        <v>0</v>
      </c>
      <c r="G400" s="29">
        <v>0</v>
      </c>
      <c r="H400" s="29">
        <v>0</v>
      </c>
      <c r="I400" s="29">
        <v>0</v>
      </c>
      <c r="J400" s="29">
        <v>0</v>
      </c>
      <c r="K400" s="29">
        <v>0</v>
      </c>
      <c r="L400" s="29">
        <v>0</v>
      </c>
      <c r="M400" s="29">
        <v>0</v>
      </c>
      <c r="N400" s="7">
        <v>0</v>
      </c>
      <c r="O400" s="7">
        <f t="shared" si="283"/>
        <v>0</v>
      </c>
      <c r="P400" s="7"/>
      <c r="Q400" s="7"/>
      <c r="R400" s="7"/>
      <c r="S400" s="7">
        <f t="shared" si="284"/>
        <v>0</v>
      </c>
    </row>
    <row r="401" spans="1:19" ht="13.7" customHeight="1" x14ac:dyDescent="0.15">
      <c r="A401" s="51"/>
      <c r="B401" s="21" t="s">
        <v>3</v>
      </c>
      <c r="C401" s="6">
        <f>SUM(C399:C400)</f>
        <v>7679</v>
      </c>
      <c r="D401" s="6">
        <f>SUM(D399:D400)</f>
        <v>9408</v>
      </c>
      <c r="E401" s="6">
        <f>SUM(E399:E400)</f>
        <v>16456</v>
      </c>
      <c r="F401" s="27">
        <f>SUM(F399:F400)</f>
        <v>9665</v>
      </c>
      <c r="G401" s="27">
        <f t="shared" ref="G401:M401" si="289">SUM(G399,G400)</f>
        <v>7038</v>
      </c>
      <c r="H401" s="27">
        <f t="shared" si="289"/>
        <v>7850</v>
      </c>
      <c r="I401" s="27">
        <f t="shared" si="289"/>
        <v>7314</v>
      </c>
      <c r="J401" s="27">
        <f t="shared" si="289"/>
        <v>11915</v>
      </c>
      <c r="K401" s="27">
        <f t="shared" si="289"/>
        <v>7091</v>
      </c>
      <c r="L401" s="27">
        <f t="shared" si="289"/>
        <v>7656</v>
      </c>
      <c r="M401" s="27">
        <f t="shared" si="289"/>
        <v>8156</v>
      </c>
      <c r="N401" s="6">
        <f t="shared" ref="N401" si="290">SUM(N399:N400)</f>
        <v>10313</v>
      </c>
      <c r="O401" s="34">
        <f t="shared" si="283"/>
        <v>110541</v>
      </c>
      <c r="P401" s="6">
        <f>SUM(P399:P400)</f>
        <v>0</v>
      </c>
      <c r="Q401" s="6">
        <f>SUM(Q399:Q400)</f>
        <v>0</v>
      </c>
      <c r="R401" s="6">
        <f>SUM(R399:R400)</f>
        <v>0</v>
      </c>
      <c r="S401" s="34">
        <f t="shared" si="284"/>
        <v>76998</v>
      </c>
    </row>
    <row r="402" spans="1:19" ht="13.7" customHeight="1" x14ac:dyDescent="0.15">
      <c r="A402" s="45" t="s">
        <v>64</v>
      </c>
      <c r="B402" s="16" t="s">
        <v>4</v>
      </c>
      <c r="C402" s="5">
        <v>6</v>
      </c>
      <c r="D402" s="5">
        <v>4</v>
      </c>
      <c r="E402" s="5">
        <v>4</v>
      </c>
      <c r="F402" s="5">
        <v>36</v>
      </c>
      <c r="G402" s="5">
        <v>24</v>
      </c>
      <c r="H402" s="5">
        <v>36</v>
      </c>
      <c r="I402" s="5">
        <v>38</v>
      </c>
      <c r="J402" s="5">
        <v>42</v>
      </c>
      <c r="K402" s="5">
        <v>24</v>
      </c>
      <c r="L402" s="5">
        <v>36</v>
      </c>
      <c r="M402" s="33">
        <v>64</v>
      </c>
      <c r="N402" s="5">
        <v>42</v>
      </c>
      <c r="O402" s="5">
        <f t="shared" si="283"/>
        <v>356</v>
      </c>
      <c r="P402" s="5"/>
      <c r="Q402" s="5"/>
      <c r="R402" s="5"/>
      <c r="S402" s="5">
        <f t="shared" si="284"/>
        <v>342</v>
      </c>
    </row>
    <row r="403" spans="1:19" ht="13.7" customHeight="1" x14ac:dyDescent="0.15">
      <c r="A403" s="46"/>
      <c r="B403" s="15" t="s">
        <v>2</v>
      </c>
      <c r="C403" s="7">
        <v>0</v>
      </c>
      <c r="D403" s="7">
        <v>0</v>
      </c>
      <c r="E403" s="7">
        <v>0</v>
      </c>
      <c r="F403" s="7">
        <v>0</v>
      </c>
      <c r="G403" s="7">
        <v>0</v>
      </c>
      <c r="H403" s="7">
        <v>0</v>
      </c>
      <c r="I403" s="7">
        <v>0</v>
      </c>
      <c r="J403" s="7">
        <v>0</v>
      </c>
      <c r="K403" s="7">
        <v>0</v>
      </c>
      <c r="L403" s="7">
        <v>0</v>
      </c>
      <c r="M403" s="29">
        <v>0</v>
      </c>
      <c r="N403" s="7">
        <v>0</v>
      </c>
      <c r="O403" s="7">
        <f t="shared" si="283"/>
        <v>0</v>
      </c>
      <c r="P403" s="7"/>
      <c r="Q403" s="7"/>
      <c r="R403" s="7"/>
      <c r="S403" s="7">
        <f t="shared" si="284"/>
        <v>0</v>
      </c>
    </row>
    <row r="404" spans="1:19" ht="13.7" customHeight="1" x14ac:dyDescent="0.15">
      <c r="A404" s="46"/>
      <c r="B404" s="21" t="s">
        <v>3</v>
      </c>
      <c r="C404" s="6">
        <f>SUM(C402:C403)</f>
        <v>6</v>
      </c>
      <c r="D404" s="6">
        <f>SUM(D402:D403)</f>
        <v>4</v>
      </c>
      <c r="E404" s="6">
        <f>SUM(E402:E403)</f>
        <v>4</v>
      </c>
      <c r="F404" s="28">
        <f>SUM(F402:F403)</f>
        <v>36</v>
      </c>
      <c r="G404" s="28">
        <f t="shared" ref="G404:M404" si="291">SUM(G402,G403)</f>
        <v>24</v>
      </c>
      <c r="H404" s="28">
        <f t="shared" si="291"/>
        <v>36</v>
      </c>
      <c r="I404" s="28">
        <f t="shared" si="291"/>
        <v>38</v>
      </c>
      <c r="J404" s="28">
        <f t="shared" si="291"/>
        <v>42</v>
      </c>
      <c r="K404" s="28">
        <f t="shared" si="291"/>
        <v>24</v>
      </c>
      <c r="L404" s="28">
        <f t="shared" si="291"/>
        <v>36</v>
      </c>
      <c r="M404" s="28">
        <f t="shared" si="291"/>
        <v>64</v>
      </c>
      <c r="N404" s="6">
        <f t="shared" ref="N404" si="292">SUM(N402:N403)</f>
        <v>42</v>
      </c>
      <c r="O404" s="34">
        <f t="shared" si="283"/>
        <v>356</v>
      </c>
      <c r="P404" s="6">
        <f>SUM(P402:P403)</f>
        <v>0</v>
      </c>
      <c r="Q404" s="6">
        <f>SUM(Q402:Q403)</f>
        <v>0</v>
      </c>
      <c r="R404" s="6">
        <f>SUM(R402:R403)</f>
        <v>0</v>
      </c>
      <c r="S404" s="34">
        <f t="shared" si="284"/>
        <v>342</v>
      </c>
    </row>
    <row r="405" spans="1:19" ht="13.7" customHeight="1" x14ac:dyDescent="0.15">
      <c r="A405" s="46"/>
      <c r="B405" s="16" t="s">
        <v>5</v>
      </c>
      <c r="C405" s="5">
        <v>0</v>
      </c>
      <c r="D405" s="5">
        <v>0</v>
      </c>
      <c r="E405" s="5">
        <v>0</v>
      </c>
      <c r="F405" s="33">
        <v>0</v>
      </c>
      <c r="G405" s="33">
        <v>0</v>
      </c>
      <c r="H405" s="33">
        <v>0</v>
      </c>
      <c r="I405" s="33">
        <v>0</v>
      </c>
      <c r="J405" s="33">
        <v>0</v>
      </c>
      <c r="K405" s="33">
        <v>0</v>
      </c>
      <c r="L405" s="33">
        <v>0</v>
      </c>
      <c r="M405" s="33">
        <v>0</v>
      </c>
      <c r="N405" s="5">
        <v>0</v>
      </c>
      <c r="O405" s="5">
        <f t="shared" si="283"/>
        <v>0</v>
      </c>
      <c r="P405" s="5"/>
      <c r="Q405" s="5"/>
      <c r="R405" s="5"/>
      <c r="S405" s="5">
        <f t="shared" si="284"/>
        <v>0</v>
      </c>
    </row>
    <row r="406" spans="1:19" ht="13.7" customHeight="1" x14ac:dyDescent="0.15">
      <c r="A406" s="46"/>
      <c r="B406" s="15" t="s">
        <v>2</v>
      </c>
      <c r="C406" s="7">
        <v>0</v>
      </c>
      <c r="D406" s="7">
        <v>0</v>
      </c>
      <c r="E406" s="7">
        <v>0</v>
      </c>
      <c r="F406" s="29">
        <v>0</v>
      </c>
      <c r="G406" s="29">
        <v>0</v>
      </c>
      <c r="H406" s="29">
        <v>0</v>
      </c>
      <c r="I406" s="29">
        <v>0</v>
      </c>
      <c r="J406" s="29">
        <v>0</v>
      </c>
      <c r="K406" s="29">
        <v>0</v>
      </c>
      <c r="L406" s="29">
        <v>0</v>
      </c>
      <c r="M406" s="29">
        <v>0</v>
      </c>
      <c r="N406" s="7">
        <v>0</v>
      </c>
      <c r="O406" s="7">
        <f t="shared" si="283"/>
        <v>0</v>
      </c>
      <c r="P406" s="7"/>
      <c r="Q406" s="7"/>
      <c r="R406" s="7"/>
      <c r="S406" s="7">
        <f t="shared" si="284"/>
        <v>0</v>
      </c>
    </row>
    <row r="407" spans="1:19" ht="13.7" customHeight="1" x14ac:dyDescent="0.15">
      <c r="A407" s="51"/>
      <c r="B407" s="21" t="s">
        <v>3</v>
      </c>
      <c r="C407" s="6">
        <f>SUM(C405:C406)</f>
        <v>0</v>
      </c>
      <c r="D407" s="6">
        <f>SUM(D405:D406)</f>
        <v>0</v>
      </c>
      <c r="E407" s="6">
        <f>SUM(E405:E406)</f>
        <v>0</v>
      </c>
      <c r="F407" s="27">
        <f>SUM(F405:F406)</f>
        <v>0</v>
      </c>
      <c r="G407" s="27">
        <f t="shared" ref="G407:M407" si="293">SUM(G405,G406)</f>
        <v>0</v>
      </c>
      <c r="H407" s="27">
        <f t="shared" si="293"/>
        <v>0</v>
      </c>
      <c r="I407" s="27">
        <f t="shared" si="293"/>
        <v>0</v>
      </c>
      <c r="J407" s="27">
        <f t="shared" si="293"/>
        <v>0</v>
      </c>
      <c r="K407" s="27">
        <f t="shared" si="293"/>
        <v>0</v>
      </c>
      <c r="L407" s="27">
        <f t="shared" si="293"/>
        <v>0</v>
      </c>
      <c r="M407" s="27">
        <f t="shared" si="293"/>
        <v>0</v>
      </c>
      <c r="N407" s="6">
        <f t="shared" ref="N407" si="294">SUM(N405:N406)</f>
        <v>0</v>
      </c>
      <c r="O407" s="34">
        <f t="shared" si="283"/>
        <v>0</v>
      </c>
      <c r="P407" s="6">
        <f>SUM(P405:P406)</f>
        <v>0</v>
      </c>
      <c r="Q407" s="6">
        <f>SUM(Q405:Q406)</f>
        <v>0</v>
      </c>
      <c r="R407" s="6">
        <f>SUM(R405:R406)</f>
        <v>0</v>
      </c>
      <c r="S407" s="34">
        <f t="shared" si="284"/>
        <v>0</v>
      </c>
    </row>
    <row r="408" spans="1:19" ht="13.7" customHeight="1" x14ac:dyDescent="0.15">
      <c r="A408" s="45" t="s">
        <v>65</v>
      </c>
      <c r="B408" s="16" t="s">
        <v>4</v>
      </c>
      <c r="C408" s="5">
        <v>109719</v>
      </c>
      <c r="D408" s="5">
        <v>114942</v>
      </c>
      <c r="E408" s="5">
        <v>149095</v>
      </c>
      <c r="F408" s="33">
        <v>147546</v>
      </c>
      <c r="G408" s="33">
        <v>143254</v>
      </c>
      <c r="H408" s="33">
        <v>140276</v>
      </c>
      <c r="I408" s="33">
        <v>174997</v>
      </c>
      <c r="J408" s="33">
        <v>159226</v>
      </c>
      <c r="K408" s="33">
        <v>146365</v>
      </c>
      <c r="L408" s="33">
        <v>174908</v>
      </c>
      <c r="M408" s="33">
        <v>146935</v>
      </c>
      <c r="N408" s="5">
        <v>125426</v>
      </c>
      <c r="O408" s="5">
        <f t="shared" si="283"/>
        <v>1732689</v>
      </c>
      <c r="P408" s="5"/>
      <c r="Q408" s="5"/>
      <c r="R408" s="5"/>
      <c r="S408" s="5">
        <f t="shared" si="284"/>
        <v>1358933</v>
      </c>
    </row>
    <row r="409" spans="1:19" ht="13.7" customHeight="1" x14ac:dyDescent="0.15">
      <c r="A409" s="46"/>
      <c r="B409" s="15" t="s">
        <v>2</v>
      </c>
      <c r="C409" s="7">
        <v>0</v>
      </c>
      <c r="D409" s="7">
        <v>0</v>
      </c>
      <c r="E409" s="7">
        <v>0</v>
      </c>
      <c r="F409" s="29">
        <v>0</v>
      </c>
      <c r="G409" s="29">
        <v>0</v>
      </c>
      <c r="H409" s="29">
        <v>0</v>
      </c>
      <c r="I409" s="29">
        <v>0</v>
      </c>
      <c r="J409" s="29">
        <v>0</v>
      </c>
      <c r="K409" s="29">
        <v>0</v>
      </c>
      <c r="L409" s="29">
        <v>0</v>
      </c>
      <c r="M409" s="29">
        <v>0</v>
      </c>
      <c r="N409" s="7">
        <v>0</v>
      </c>
      <c r="O409" s="7">
        <f t="shared" si="283"/>
        <v>0</v>
      </c>
      <c r="P409" s="7"/>
      <c r="Q409" s="7"/>
      <c r="R409" s="7"/>
      <c r="S409" s="7">
        <f t="shared" si="284"/>
        <v>0</v>
      </c>
    </row>
    <row r="410" spans="1:19" ht="13.7" customHeight="1" x14ac:dyDescent="0.15">
      <c r="A410" s="46"/>
      <c r="B410" s="21" t="s">
        <v>3</v>
      </c>
      <c r="C410" s="6">
        <f>SUM(C408:C409)</f>
        <v>109719</v>
      </c>
      <c r="D410" s="6">
        <f>SUM(D408:D409)</f>
        <v>114942</v>
      </c>
      <c r="E410" s="6">
        <f>SUM(E408:E409)</f>
        <v>149095</v>
      </c>
      <c r="F410" s="28">
        <f>SUM(F408:F409)</f>
        <v>147546</v>
      </c>
      <c r="G410" s="28">
        <f t="shared" ref="G410:M410" si="295">SUM(G408,G409)</f>
        <v>143254</v>
      </c>
      <c r="H410" s="28">
        <f t="shared" si="295"/>
        <v>140276</v>
      </c>
      <c r="I410" s="28">
        <f t="shared" si="295"/>
        <v>174997</v>
      </c>
      <c r="J410" s="28">
        <f t="shared" si="295"/>
        <v>159226</v>
      </c>
      <c r="K410" s="28">
        <f t="shared" si="295"/>
        <v>146365</v>
      </c>
      <c r="L410" s="28">
        <f t="shared" si="295"/>
        <v>174908</v>
      </c>
      <c r="M410" s="28">
        <f t="shared" si="295"/>
        <v>146935</v>
      </c>
      <c r="N410" s="6">
        <f t="shared" ref="N410" si="296">SUM(N408:N409)</f>
        <v>125426</v>
      </c>
      <c r="O410" s="34">
        <f t="shared" si="283"/>
        <v>1732689</v>
      </c>
      <c r="P410" s="6">
        <f>SUM(P408:P409)</f>
        <v>0</v>
      </c>
      <c r="Q410" s="6">
        <f>SUM(Q408:Q409)</f>
        <v>0</v>
      </c>
      <c r="R410" s="6">
        <f>SUM(R408:R409)</f>
        <v>0</v>
      </c>
      <c r="S410" s="34">
        <f t="shared" si="284"/>
        <v>1358933</v>
      </c>
    </row>
    <row r="411" spans="1:19" ht="13.7" customHeight="1" x14ac:dyDescent="0.15">
      <c r="A411" s="46"/>
      <c r="B411" s="16" t="s">
        <v>5</v>
      </c>
      <c r="C411" s="5">
        <v>995974</v>
      </c>
      <c r="D411" s="5">
        <v>1047634</v>
      </c>
      <c r="E411" s="5">
        <v>1299762</v>
      </c>
      <c r="F411" s="33">
        <v>1640742</v>
      </c>
      <c r="G411" s="33">
        <v>1500900</v>
      </c>
      <c r="H411" s="33">
        <v>1191992</v>
      </c>
      <c r="I411" s="33">
        <v>1757300</v>
      </c>
      <c r="J411" s="33">
        <v>1059647</v>
      </c>
      <c r="K411" s="33">
        <v>990426</v>
      </c>
      <c r="L411" s="33">
        <v>1098114</v>
      </c>
      <c r="M411" s="33">
        <v>1033525</v>
      </c>
      <c r="N411" s="5">
        <v>1389045</v>
      </c>
      <c r="O411" s="5">
        <f t="shared" si="283"/>
        <v>15005061</v>
      </c>
      <c r="P411" s="5"/>
      <c r="Q411" s="5"/>
      <c r="R411" s="5"/>
      <c r="S411" s="5">
        <f t="shared" si="284"/>
        <v>11661691</v>
      </c>
    </row>
    <row r="412" spans="1:19" ht="13.7" customHeight="1" x14ac:dyDescent="0.15">
      <c r="A412" s="46"/>
      <c r="B412" s="15" t="s">
        <v>2</v>
      </c>
      <c r="C412" s="7">
        <v>0</v>
      </c>
      <c r="D412" s="7">
        <v>0</v>
      </c>
      <c r="E412" s="7">
        <v>0</v>
      </c>
      <c r="F412" s="29">
        <v>0</v>
      </c>
      <c r="G412" s="29">
        <v>0</v>
      </c>
      <c r="H412" s="29">
        <v>0</v>
      </c>
      <c r="I412" s="29">
        <v>0</v>
      </c>
      <c r="J412" s="29">
        <v>0</v>
      </c>
      <c r="K412" s="29">
        <v>0</v>
      </c>
      <c r="L412" s="29">
        <v>0</v>
      </c>
      <c r="M412" s="29">
        <v>0</v>
      </c>
      <c r="N412" s="7">
        <v>0</v>
      </c>
      <c r="O412" s="7">
        <f t="shared" si="283"/>
        <v>0</v>
      </c>
      <c r="P412" s="7"/>
      <c r="Q412" s="7"/>
      <c r="R412" s="7"/>
      <c r="S412" s="7">
        <f t="shared" si="284"/>
        <v>0</v>
      </c>
    </row>
    <row r="413" spans="1:19" ht="13.7" customHeight="1" thickBot="1" x14ac:dyDescent="0.2">
      <c r="A413" s="47"/>
      <c r="B413" s="13" t="s">
        <v>3</v>
      </c>
      <c r="C413" s="8">
        <f>SUM(C411:C412)</f>
        <v>995974</v>
      </c>
      <c r="D413" s="8">
        <f>SUM(D411:D412)</f>
        <v>1047634</v>
      </c>
      <c r="E413" s="8">
        <f>SUM(E411:E412)</f>
        <v>1299762</v>
      </c>
      <c r="F413" s="31">
        <f>SUM(F411:F412)</f>
        <v>1640742</v>
      </c>
      <c r="G413" s="31">
        <f t="shared" ref="G413:M413" si="297">SUM(G411,G412)</f>
        <v>1500900</v>
      </c>
      <c r="H413" s="31">
        <f t="shared" si="297"/>
        <v>1191992</v>
      </c>
      <c r="I413" s="31">
        <f t="shared" si="297"/>
        <v>1757300</v>
      </c>
      <c r="J413" s="31">
        <f t="shared" si="297"/>
        <v>1059647</v>
      </c>
      <c r="K413" s="31">
        <f t="shared" si="297"/>
        <v>990426</v>
      </c>
      <c r="L413" s="31">
        <f t="shared" si="297"/>
        <v>1098114</v>
      </c>
      <c r="M413" s="31">
        <f t="shared" si="297"/>
        <v>1033525</v>
      </c>
      <c r="N413" s="8">
        <f t="shared" ref="N413" si="298">SUM(N411:N412)</f>
        <v>1389045</v>
      </c>
      <c r="O413" s="8">
        <f t="shared" si="283"/>
        <v>15005061</v>
      </c>
      <c r="P413" s="8">
        <f>SUM(P411:P412)</f>
        <v>0</v>
      </c>
      <c r="Q413" s="8">
        <f>SUM(Q411:Q412)</f>
        <v>0</v>
      </c>
      <c r="R413" s="8">
        <f>SUM(R411:R412)</f>
        <v>0</v>
      </c>
      <c r="S413" s="8">
        <f t="shared" si="284"/>
        <v>11661691</v>
      </c>
    </row>
    <row r="414" spans="1:19" ht="13.7" customHeight="1" x14ac:dyDescent="0.15">
      <c r="A414" s="55" t="str">
        <f>A355</f>
        <v>令和5年管内空港の利用概況集計表（速報値）</v>
      </c>
      <c r="B414" s="55"/>
      <c r="C414" s="55"/>
      <c r="D414" s="55"/>
      <c r="E414" s="55"/>
      <c r="F414" s="55"/>
      <c r="G414" s="55"/>
      <c r="H414" s="55"/>
      <c r="I414" s="55"/>
      <c r="J414" s="55"/>
      <c r="K414" s="55"/>
      <c r="L414" s="55"/>
      <c r="M414" s="55"/>
      <c r="N414" s="55"/>
      <c r="O414" s="55"/>
      <c r="P414" s="55"/>
      <c r="Q414" s="55"/>
      <c r="R414" s="55"/>
      <c r="S414" s="55"/>
    </row>
    <row r="415" spans="1:19" ht="13.7" customHeight="1" x14ac:dyDescent="0.15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</row>
    <row r="416" spans="1:19" ht="13.7" customHeight="1" thickBot="1" x14ac:dyDescent="0.2">
      <c r="A416" s="44" t="s">
        <v>6</v>
      </c>
      <c r="B416" s="44"/>
      <c r="C416" s="44"/>
      <c r="D416" s="44"/>
      <c r="E416" s="44"/>
      <c r="F416" s="44"/>
      <c r="G416" s="44"/>
      <c r="H416" s="44"/>
      <c r="I416" s="44"/>
      <c r="J416" s="44"/>
      <c r="K416" s="44"/>
      <c r="L416" s="44"/>
      <c r="M416" s="44"/>
      <c r="N416" s="44"/>
      <c r="O416" s="44"/>
      <c r="P416" s="44"/>
      <c r="Q416" s="44"/>
      <c r="R416" s="44"/>
      <c r="S416" s="44"/>
    </row>
    <row r="417" spans="1:19" ht="13.7" customHeight="1" x14ac:dyDescent="0.15">
      <c r="A417" s="48" t="s">
        <v>0</v>
      </c>
      <c r="B417" s="48" t="s">
        <v>1</v>
      </c>
      <c r="C417" s="48" t="s">
        <v>93</v>
      </c>
      <c r="D417" s="48" t="s">
        <v>94</v>
      </c>
      <c r="E417" s="48" t="s">
        <v>95</v>
      </c>
      <c r="F417" s="48" t="s">
        <v>79</v>
      </c>
      <c r="G417" s="48" t="s">
        <v>80</v>
      </c>
      <c r="H417" s="48" t="s">
        <v>81</v>
      </c>
      <c r="I417" s="48" t="s">
        <v>82</v>
      </c>
      <c r="J417" s="48" t="s">
        <v>83</v>
      </c>
      <c r="K417" s="48" t="s">
        <v>84</v>
      </c>
      <c r="L417" s="48" t="s">
        <v>85</v>
      </c>
      <c r="M417" s="48" t="s">
        <v>86</v>
      </c>
      <c r="N417" s="48" t="s">
        <v>87</v>
      </c>
      <c r="O417" s="48" t="s">
        <v>88</v>
      </c>
      <c r="P417" s="48" t="s">
        <v>89</v>
      </c>
      <c r="Q417" s="48" t="s">
        <v>77</v>
      </c>
      <c r="R417" s="48" t="s">
        <v>78</v>
      </c>
      <c r="S417" s="48" t="s">
        <v>90</v>
      </c>
    </row>
    <row r="418" spans="1:19" ht="13.7" customHeight="1" thickBot="1" x14ac:dyDescent="0.2">
      <c r="A418" s="49"/>
      <c r="B418" s="49"/>
      <c r="C418" s="49"/>
      <c r="D418" s="49"/>
      <c r="E418" s="49"/>
      <c r="F418" s="49"/>
      <c r="G418" s="49"/>
      <c r="H418" s="49"/>
      <c r="I418" s="49"/>
      <c r="J418" s="49"/>
      <c r="K418" s="49"/>
      <c r="L418" s="49"/>
      <c r="M418" s="49"/>
      <c r="N418" s="49"/>
      <c r="O418" s="49"/>
      <c r="P418" s="49"/>
      <c r="Q418" s="49"/>
      <c r="R418" s="49"/>
      <c r="S418" s="49"/>
    </row>
    <row r="419" spans="1:19" ht="13.7" customHeight="1" x14ac:dyDescent="0.15">
      <c r="A419" s="65" t="s">
        <v>66</v>
      </c>
      <c r="B419" s="16" t="s">
        <v>4</v>
      </c>
      <c r="C419" s="5">
        <v>25238</v>
      </c>
      <c r="D419" s="5">
        <v>27940</v>
      </c>
      <c r="E419" s="5">
        <v>35878</v>
      </c>
      <c r="F419" s="33">
        <v>34776</v>
      </c>
      <c r="G419" s="33">
        <v>37487</v>
      </c>
      <c r="H419" s="33">
        <v>36051</v>
      </c>
      <c r="I419" s="33">
        <v>47827</v>
      </c>
      <c r="J419" s="33">
        <v>52296</v>
      </c>
      <c r="K419" s="33">
        <v>40761</v>
      </c>
      <c r="L419" s="33">
        <v>42400</v>
      </c>
      <c r="M419" s="33">
        <v>27630</v>
      </c>
      <c r="N419" s="5">
        <v>24341</v>
      </c>
      <c r="O419" s="5">
        <f t="shared" ref="O419:O454" si="299">SUM(C419:N419)</f>
        <v>432625</v>
      </c>
      <c r="P419" s="5"/>
      <c r="Q419" s="5"/>
      <c r="R419" s="5"/>
      <c r="S419" s="5">
        <f t="shared" ref="S419:S454" si="300">SUM(F419:N419,P419:R419)</f>
        <v>343569</v>
      </c>
    </row>
    <row r="420" spans="1:19" ht="13.7" customHeight="1" x14ac:dyDescent="0.15">
      <c r="A420" s="66"/>
      <c r="B420" s="15" t="s">
        <v>2</v>
      </c>
      <c r="C420" s="7">
        <v>0</v>
      </c>
      <c r="D420" s="7">
        <v>0</v>
      </c>
      <c r="E420" s="7">
        <v>0</v>
      </c>
      <c r="F420" s="29">
        <v>0</v>
      </c>
      <c r="G420" s="29">
        <v>0</v>
      </c>
      <c r="H420" s="29">
        <v>0</v>
      </c>
      <c r="I420" s="29">
        <v>0</v>
      </c>
      <c r="J420" s="29">
        <v>0</v>
      </c>
      <c r="K420" s="29">
        <v>0</v>
      </c>
      <c r="L420" s="29">
        <v>0</v>
      </c>
      <c r="M420" s="29">
        <v>0</v>
      </c>
      <c r="N420" s="7">
        <v>0</v>
      </c>
      <c r="O420" s="7">
        <f t="shared" si="299"/>
        <v>0</v>
      </c>
      <c r="P420" s="7"/>
      <c r="Q420" s="7"/>
      <c r="R420" s="7"/>
      <c r="S420" s="7">
        <f t="shared" si="300"/>
        <v>0</v>
      </c>
    </row>
    <row r="421" spans="1:19" ht="13.7" customHeight="1" x14ac:dyDescent="0.15">
      <c r="A421" s="66"/>
      <c r="B421" s="17" t="s">
        <v>3</v>
      </c>
      <c r="C421" s="6">
        <f>SUM(C419:C420)</f>
        <v>25238</v>
      </c>
      <c r="D421" s="6">
        <f>SUM(D419:D420)</f>
        <v>27940</v>
      </c>
      <c r="E421" s="6">
        <f>SUM(E419:E420)</f>
        <v>35878</v>
      </c>
      <c r="F421" s="27">
        <f>SUM(F419:F420)</f>
        <v>34776</v>
      </c>
      <c r="G421" s="27">
        <f t="shared" ref="G421:M421" si="301">SUM(G419,G420)</f>
        <v>37487</v>
      </c>
      <c r="H421" s="27">
        <f t="shared" si="301"/>
        <v>36051</v>
      </c>
      <c r="I421" s="27">
        <f t="shared" si="301"/>
        <v>47827</v>
      </c>
      <c r="J421" s="27">
        <f t="shared" si="301"/>
        <v>52296</v>
      </c>
      <c r="K421" s="27">
        <f t="shared" si="301"/>
        <v>40761</v>
      </c>
      <c r="L421" s="27">
        <f t="shared" si="301"/>
        <v>42400</v>
      </c>
      <c r="M421" s="27">
        <f t="shared" si="301"/>
        <v>27630</v>
      </c>
      <c r="N421" s="6">
        <f t="shared" ref="N421" si="302">SUM(N419:N420)</f>
        <v>24341</v>
      </c>
      <c r="O421" s="6">
        <f t="shared" si="299"/>
        <v>432625</v>
      </c>
      <c r="P421" s="6">
        <f>SUM(P419:P420)</f>
        <v>0</v>
      </c>
      <c r="Q421" s="6">
        <f>SUM(Q419:Q420)</f>
        <v>0</v>
      </c>
      <c r="R421" s="6">
        <f>SUM(R419:R420)</f>
        <v>0</v>
      </c>
      <c r="S421" s="6">
        <f t="shared" si="300"/>
        <v>343569</v>
      </c>
    </row>
    <row r="422" spans="1:19" ht="13.7" customHeight="1" x14ac:dyDescent="0.15">
      <c r="A422" s="66"/>
      <c r="B422" s="16" t="s">
        <v>5</v>
      </c>
      <c r="C422" s="5">
        <v>22121</v>
      </c>
      <c r="D422" s="5">
        <v>25211</v>
      </c>
      <c r="E422" s="5">
        <v>38844</v>
      </c>
      <c r="F422" s="33">
        <v>26656</v>
      </c>
      <c r="G422" s="33">
        <v>30872</v>
      </c>
      <c r="H422" s="33">
        <v>7497</v>
      </c>
      <c r="I422" s="33">
        <v>23519</v>
      </c>
      <c r="J422" s="33">
        <v>2229</v>
      </c>
      <c r="K422" s="33">
        <v>8181</v>
      </c>
      <c r="L422" s="33">
        <v>11437</v>
      </c>
      <c r="M422" s="33">
        <v>7192</v>
      </c>
      <c r="N422" s="5">
        <v>5004</v>
      </c>
      <c r="O422" s="5">
        <f t="shared" si="299"/>
        <v>208763</v>
      </c>
      <c r="P422" s="5"/>
      <c r="Q422" s="5"/>
      <c r="R422" s="5"/>
      <c r="S422" s="5">
        <f t="shared" si="300"/>
        <v>122587</v>
      </c>
    </row>
    <row r="423" spans="1:19" ht="13.7" customHeight="1" x14ac:dyDescent="0.15">
      <c r="A423" s="66"/>
      <c r="B423" s="15" t="s">
        <v>2</v>
      </c>
      <c r="C423" s="7">
        <v>0</v>
      </c>
      <c r="D423" s="7">
        <v>0</v>
      </c>
      <c r="E423" s="7">
        <v>0</v>
      </c>
      <c r="F423" s="29">
        <v>0</v>
      </c>
      <c r="G423" s="29">
        <v>0</v>
      </c>
      <c r="H423" s="29">
        <v>0</v>
      </c>
      <c r="I423" s="29">
        <v>0</v>
      </c>
      <c r="J423" s="29">
        <v>0</v>
      </c>
      <c r="K423" s="29">
        <v>0</v>
      </c>
      <c r="L423" s="29">
        <v>0</v>
      </c>
      <c r="M423" s="29">
        <v>0</v>
      </c>
      <c r="N423" s="7">
        <v>0</v>
      </c>
      <c r="O423" s="7">
        <f t="shared" si="299"/>
        <v>0</v>
      </c>
      <c r="P423" s="7"/>
      <c r="Q423" s="7"/>
      <c r="R423" s="7"/>
      <c r="S423" s="7">
        <f t="shared" si="300"/>
        <v>0</v>
      </c>
    </row>
    <row r="424" spans="1:19" ht="13.7" customHeight="1" x14ac:dyDescent="0.15">
      <c r="A424" s="67"/>
      <c r="B424" s="17" t="s">
        <v>3</v>
      </c>
      <c r="C424" s="6">
        <f>SUM(C422:C423)</f>
        <v>22121</v>
      </c>
      <c r="D424" s="6">
        <f>SUM(D422:D423)</f>
        <v>25211</v>
      </c>
      <c r="E424" s="6">
        <f>SUM(E422:E423)</f>
        <v>38844</v>
      </c>
      <c r="F424" s="27">
        <f>SUM(F422:F423)</f>
        <v>26656</v>
      </c>
      <c r="G424" s="27">
        <f t="shared" ref="G424:M424" si="303">SUM(G422,G423)</f>
        <v>30872</v>
      </c>
      <c r="H424" s="27">
        <f t="shared" si="303"/>
        <v>7497</v>
      </c>
      <c r="I424" s="27">
        <f t="shared" si="303"/>
        <v>23519</v>
      </c>
      <c r="J424" s="27">
        <f t="shared" si="303"/>
        <v>2229</v>
      </c>
      <c r="K424" s="27">
        <f t="shared" si="303"/>
        <v>8181</v>
      </c>
      <c r="L424" s="27">
        <f t="shared" si="303"/>
        <v>11437</v>
      </c>
      <c r="M424" s="27">
        <f t="shared" si="303"/>
        <v>7192</v>
      </c>
      <c r="N424" s="6">
        <f t="shared" ref="N424" si="304">SUM(N422:N423)</f>
        <v>5004</v>
      </c>
      <c r="O424" s="6">
        <f t="shared" si="299"/>
        <v>208763</v>
      </c>
      <c r="P424" s="6">
        <f>SUM(P422:P423)</f>
        <v>0</v>
      </c>
      <c r="Q424" s="6">
        <f>SUM(Q422:Q423)</f>
        <v>0</v>
      </c>
      <c r="R424" s="6">
        <f>SUM(R422:R423)</f>
        <v>0</v>
      </c>
      <c r="S424" s="6">
        <f t="shared" si="300"/>
        <v>122587</v>
      </c>
    </row>
    <row r="425" spans="1:19" ht="13.7" customHeight="1" x14ac:dyDescent="0.15">
      <c r="A425" s="45" t="s">
        <v>67</v>
      </c>
      <c r="B425" s="16" t="s">
        <v>4</v>
      </c>
      <c r="C425" s="5">
        <v>3293</v>
      </c>
      <c r="D425" s="5">
        <v>3542</v>
      </c>
      <c r="E425" s="5">
        <v>3586</v>
      </c>
      <c r="F425" s="33">
        <v>3245</v>
      </c>
      <c r="G425" s="33">
        <v>3617</v>
      </c>
      <c r="H425" s="33">
        <v>4098</v>
      </c>
      <c r="I425" s="33">
        <v>3582</v>
      </c>
      <c r="J425" s="33">
        <v>3339</v>
      </c>
      <c r="K425" s="33">
        <v>3647</v>
      </c>
      <c r="L425" s="33">
        <v>3867</v>
      </c>
      <c r="M425" s="33">
        <v>4198</v>
      </c>
      <c r="N425" s="5">
        <v>4110</v>
      </c>
      <c r="O425" s="5">
        <f t="shared" si="299"/>
        <v>44124</v>
      </c>
      <c r="P425" s="5"/>
      <c r="Q425" s="5"/>
      <c r="R425" s="5"/>
      <c r="S425" s="5">
        <f t="shared" si="300"/>
        <v>33703</v>
      </c>
    </row>
    <row r="426" spans="1:19" ht="13.7" customHeight="1" x14ac:dyDescent="0.15">
      <c r="A426" s="46"/>
      <c r="B426" s="15" t="s">
        <v>2</v>
      </c>
      <c r="C426" s="7">
        <v>0</v>
      </c>
      <c r="D426" s="7">
        <v>0</v>
      </c>
      <c r="E426" s="7">
        <v>0</v>
      </c>
      <c r="F426" s="29">
        <v>0</v>
      </c>
      <c r="G426" s="29">
        <v>0</v>
      </c>
      <c r="H426" s="29">
        <v>0</v>
      </c>
      <c r="I426" s="29">
        <v>0</v>
      </c>
      <c r="J426" s="29">
        <v>0</v>
      </c>
      <c r="K426" s="29">
        <v>0</v>
      </c>
      <c r="L426" s="29">
        <v>0</v>
      </c>
      <c r="M426" s="29">
        <v>0</v>
      </c>
      <c r="N426" s="7">
        <v>0</v>
      </c>
      <c r="O426" s="7">
        <f t="shared" si="299"/>
        <v>0</v>
      </c>
      <c r="P426" s="7"/>
      <c r="Q426" s="7"/>
      <c r="R426" s="7"/>
      <c r="S426" s="7">
        <f t="shared" si="300"/>
        <v>0</v>
      </c>
    </row>
    <row r="427" spans="1:19" ht="13.7" customHeight="1" x14ac:dyDescent="0.15">
      <c r="A427" s="46"/>
      <c r="B427" s="17" t="s">
        <v>3</v>
      </c>
      <c r="C427" s="6">
        <f>SUM(C425:C426)</f>
        <v>3293</v>
      </c>
      <c r="D427" s="6">
        <f>SUM(D425:D426)</f>
        <v>3542</v>
      </c>
      <c r="E427" s="6">
        <f>SUM(E425:E426)</f>
        <v>3586</v>
      </c>
      <c r="F427" s="27">
        <f>SUM(F425:F426)</f>
        <v>3245</v>
      </c>
      <c r="G427" s="27">
        <f t="shared" ref="G427:M427" si="305">SUM(G425,G426)</f>
        <v>3617</v>
      </c>
      <c r="H427" s="27">
        <f t="shared" si="305"/>
        <v>4098</v>
      </c>
      <c r="I427" s="27">
        <f t="shared" si="305"/>
        <v>3582</v>
      </c>
      <c r="J427" s="27">
        <f t="shared" si="305"/>
        <v>3339</v>
      </c>
      <c r="K427" s="27">
        <f t="shared" si="305"/>
        <v>3647</v>
      </c>
      <c r="L427" s="27">
        <f t="shared" si="305"/>
        <v>3867</v>
      </c>
      <c r="M427" s="27">
        <f t="shared" si="305"/>
        <v>4198</v>
      </c>
      <c r="N427" s="6">
        <f t="shared" ref="N427" si="306">SUM(N425:N426)</f>
        <v>4110</v>
      </c>
      <c r="O427" s="6">
        <f t="shared" si="299"/>
        <v>44124</v>
      </c>
      <c r="P427" s="6">
        <f>SUM(P425:P426)</f>
        <v>0</v>
      </c>
      <c r="Q427" s="6">
        <f>SUM(Q425:Q426)</f>
        <v>0</v>
      </c>
      <c r="R427" s="6">
        <f>SUM(R425:R426)</f>
        <v>0</v>
      </c>
      <c r="S427" s="6">
        <f t="shared" si="300"/>
        <v>33703</v>
      </c>
    </row>
    <row r="428" spans="1:19" ht="13.7" customHeight="1" x14ac:dyDescent="0.15">
      <c r="A428" s="46"/>
      <c r="B428" s="16" t="s">
        <v>5</v>
      </c>
      <c r="C428" s="5">
        <v>25948</v>
      </c>
      <c r="D428" s="5">
        <v>28633</v>
      </c>
      <c r="E428" s="5">
        <v>26943</v>
      </c>
      <c r="F428" s="5">
        <v>22104</v>
      </c>
      <c r="G428" s="5">
        <v>19427</v>
      </c>
      <c r="H428" s="5">
        <v>20760</v>
      </c>
      <c r="I428" s="5">
        <v>21646</v>
      </c>
      <c r="J428" s="5">
        <v>25009</v>
      </c>
      <c r="K428" s="5">
        <v>20502</v>
      </c>
      <c r="L428" s="5">
        <v>21375</v>
      </c>
      <c r="M428" s="5">
        <v>21818</v>
      </c>
      <c r="N428" s="5">
        <v>30178</v>
      </c>
      <c r="O428" s="5">
        <f t="shared" si="299"/>
        <v>284343</v>
      </c>
      <c r="P428" s="5"/>
      <c r="Q428" s="5"/>
      <c r="R428" s="5"/>
      <c r="S428" s="5">
        <f t="shared" si="300"/>
        <v>202819</v>
      </c>
    </row>
    <row r="429" spans="1:19" ht="13.7" customHeight="1" x14ac:dyDescent="0.15">
      <c r="A429" s="46"/>
      <c r="B429" s="15" t="s">
        <v>2</v>
      </c>
      <c r="C429" s="4">
        <v>0</v>
      </c>
      <c r="D429" s="4">
        <v>0</v>
      </c>
      <c r="E429" s="4">
        <v>0</v>
      </c>
      <c r="F429" s="4">
        <v>0</v>
      </c>
      <c r="G429" s="4">
        <v>0</v>
      </c>
      <c r="H429" s="4">
        <v>0</v>
      </c>
      <c r="I429" s="4">
        <v>0</v>
      </c>
      <c r="J429" s="4">
        <v>0</v>
      </c>
      <c r="K429" s="4">
        <v>0</v>
      </c>
      <c r="L429" s="4">
        <v>0</v>
      </c>
      <c r="M429" s="4">
        <v>0</v>
      </c>
      <c r="N429" s="4">
        <v>0</v>
      </c>
      <c r="O429" s="7">
        <f t="shared" si="299"/>
        <v>0</v>
      </c>
      <c r="P429" s="4"/>
      <c r="Q429" s="4"/>
      <c r="R429" s="4"/>
      <c r="S429" s="7">
        <f t="shared" si="300"/>
        <v>0</v>
      </c>
    </row>
    <row r="430" spans="1:19" ht="13.7" customHeight="1" x14ac:dyDescent="0.15">
      <c r="A430" s="51"/>
      <c r="B430" s="17" t="s">
        <v>3</v>
      </c>
      <c r="C430" s="6">
        <f>SUM(C428:C429)</f>
        <v>25948</v>
      </c>
      <c r="D430" s="6">
        <f>SUM(D428:D429)</f>
        <v>28633</v>
      </c>
      <c r="E430" s="6">
        <f>SUM(E428:E429)</f>
        <v>26943</v>
      </c>
      <c r="F430" s="6">
        <f>SUM(F428:F429)</f>
        <v>22104</v>
      </c>
      <c r="G430" s="6">
        <f t="shared" ref="G430:M430" si="307">SUM(G428,G429)</f>
        <v>19427</v>
      </c>
      <c r="H430" s="6">
        <f t="shared" si="307"/>
        <v>20760</v>
      </c>
      <c r="I430" s="6">
        <f t="shared" si="307"/>
        <v>21646</v>
      </c>
      <c r="J430" s="6">
        <f t="shared" si="307"/>
        <v>25009</v>
      </c>
      <c r="K430" s="6">
        <f t="shared" si="307"/>
        <v>20502</v>
      </c>
      <c r="L430" s="6">
        <f t="shared" si="307"/>
        <v>21375</v>
      </c>
      <c r="M430" s="6">
        <f t="shared" si="307"/>
        <v>21818</v>
      </c>
      <c r="N430" s="6">
        <f>SUM(N428:N429)</f>
        <v>30178</v>
      </c>
      <c r="O430" s="34">
        <f t="shared" si="299"/>
        <v>284343</v>
      </c>
      <c r="P430" s="6">
        <f>SUM(P428:P429)</f>
        <v>0</v>
      </c>
      <c r="Q430" s="6">
        <f>SUM(Q428:Q429)</f>
        <v>0</v>
      </c>
      <c r="R430" s="6">
        <f>SUM(R428:R429)</f>
        <v>0</v>
      </c>
      <c r="S430" s="34">
        <f t="shared" si="300"/>
        <v>202819</v>
      </c>
    </row>
    <row r="431" spans="1:19" ht="13.7" customHeight="1" x14ac:dyDescent="0.15">
      <c r="A431" s="45" t="s">
        <v>69</v>
      </c>
      <c r="B431" s="16" t="s">
        <v>4</v>
      </c>
      <c r="C431" s="5">
        <v>176280</v>
      </c>
      <c r="D431" s="5">
        <v>186571</v>
      </c>
      <c r="E431" s="5">
        <v>254469</v>
      </c>
      <c r="F431" s="33">
        <v>222853</v>
      </c>
      <c r="G431" s="33">
        <v>208913</v>
      </c>
      <c r="H431" s="33">
        <v>212820</v>
      </c>
      <c r="I431" s="33">
        <v>252217</v>
      </c>
      <c r="J431" s="33">
        <v>239780</v>
      </c>
      <c r="K431" s="33">
        <v>218675</v>
      </c>
      <c r="L431" s="33">
        <v>240505</v>
      </c>
      <c r="M431" s="33">
        <v>212710</v>
      </c>
      <c r="N431" s="5">
        <v>185880</v>
      </c>
      <c r="O431" s="5">
        <f t="shared" si="299"/>
        <v>2611673</v>
      </c>
      <c r="P431" s="5"/>
      <c r="Q431" s="5"/>
      <c r="R431" s="5"/>
      <c r="S431" s="5">
        <f t="shared" si="300"/>
        <v>1994353</v>
      </c>
    </row>
    <row r="432" spans="1:19" ht="13.7" customHeight="1" x14ac:dyDescent="0.15">
      <c r="A432" s="46"/>
      <c r="B432" s="15" t="s">
        <v>2</v>
      </c>
      <c r="C432" s="4">
        <v>0</v>
      </c>
      <c r="D432" s="4">
        <v>448</v>
      </c>
      <c r="E432" s="4">
        <v>0</v>
      </c>
      <c r="F432" s="32">
        <v>0</v>
      </c>
      <c r="G432" s="32">
        <v>0</v>
      </c>
      <c r="H432" s="32">
        <v>0</v>
      </c>
      <c r="I432" s="32">
        <v>0</v>
      </c>
      <c r="J432" s="32">
        <v>0</v>
      </c>
      <c r="K432" s="32">
        <v>252</v>
      </c>
      <c r="L432" s="32">
        <v>250</v>
      </c>
      <c r="M432" s="32">
        <v>0</v>
      </c>
      <c r="N432" s="4">
        <v>0</v>
      </c>
      <c r="O432" s="7">
        <f t="shared" si="299"/>
        <v>950</v>
      </c>
      <c r="P432" s="4"/>
      <c r="Q432" s="4"/>
      <c r="R432" s="4"/>
      <c r="S432" s="7">
        <f t="shared" si="300"/>
        <v>502</v>
      </c>
    </row>
    <row r="433" spans="1:19" ht="13.7" customHeight="1" x14ac:dyDescent="0.15">
      <c r="A433" s="46"/>
      <c r="B433" s="17" t="s">
        <v>3</v>
      </c>
      <c r="C433" s="6">
        <f>SUM(C431:C432)</f>
        <v>176280</v>
      </c>
      <c r="D433" s="6">
        <f>SUM(D431:D432)</f>
        <v>187019</v>
      </c>
      <c r="E433" s="6">
        <f>SUM(E431:E432)</f>
        <v>254469</v>
      </c>
      <c r="F433" s="28">
        <f>SUM(F431:F432)</f>
        <v>222853</v>
      </c>
      <c r="G433" s="28">
        <f t="shared" ref="G433:M433" si="308">SUM(G431,G432)</f>
        <v>208913</v>
      </c>
      <c r="H433" s="28">
        <f t="shared" si="308"/>
        <v>212820</v>
      </c>
      <c r="I433" s="28">
        <f t="shared" si="308"/>
        <v>252217</v>
      </c>
      <c r="J433" s="28">
        <f t="shared" si="308"/>
        <v>239780</v>
      </c>
      <c r="K433" s="28">
        <f t="shared" si="308"/>
        <v>218927</v>
      </c>
      <c r="L433" s="28">
        <f t="shared" si="308"/>
        <v>240755</v>
      </c>
      <c r="M433" s="28">
        <f t="shared" si="308"/>
        <v>212710</v>
      </c>
      <c r="N433" s="6">
        <f>SUM(N431:N432)</f>
        <v>185880</v>
      </c>
      <c r="O433" s="34">
        <f t="shared" si="299"/>
        <v>2612623</v>
      </c>
      <c r="P433" s="6">
        <f>SUM(P431:P432)</f>
        <v>0</v>
      </c>
      <c r="Q433" s="6">
        <f>SUM(Q431:Q432)</f>
        <v>0</v>
      </c>
      <c r="R433" s="6">
        <f>SUM(R431:R432)</f>
        <v>0</v>
      </c>
      <c r="S433" s="34">
        <f t="shared" si="300"/>
        <v>1994855</v>
      </c>
    </row>
    <row r="434" spans="1:19" ht="13.7" customHeight="1" x14ac:dyDescent="0.15">
      <c r="A434" s="46"/>
      <c r="B434" s="16" t="s">
        <v>5</v>
      </c>
      <c r="C434" s="5">
        <v>1103792</v>
      </c>
      <c r="D434" s="5">
        <v>1118256</v>
      </c>
      <c r="E434" s="5">
        <v>1481689</v>
      </c>
      <c r="F434" s="33">
        <v>1731859</v>
      </c>
      <c r="G434" s="33">
        <v>1826772</v>
      </c>
      <c r="H434" s="33">
        <v>1631939</v>
      </c>
      <c r="I434" s="33">
        <v>2071249</v>
      </c>
      <c r="J434" s="33">
        <v>1337401</v>
      </c>
      <c r="K434" s="33">
        <v>1112101</v>
      </c>
      <c r="L434" s="33">
        <v>1213219</v>
      </c>
      <c r="M434" s="33">
        <v>1218428</v>
      </c>
      <c r="N434" s="5">
        <v>1435142</v>
      </c>
      <c r="O434" s="5">
        <f t="shared" si="299"/>
        <v>17281847</v>
      </c>
      <c r="P434" s="5"/>
      <c r="Q434" s="5"/>
      <c r="R434" s="5"/>
      <c r="S434" s="5">
        <f t="shared" si="300"/>
        <v>13578110</v>
      </c>
    </row>
    <row r="435" spans="1:19" ht="13.7" customHeight="1" x14ac:dyDescent="0.15">
      <c r="A435" s="46"/>
      <c r="B435" s="15" t="s">
        <v>2</v>
      </c>
      <c r="C435" s="4">
        <v>0</v>
      </c>
      <c r="D435" s="4">
        <v>0</v>
      </c>
      <c r="E435" s="4">
        <v>0</v>
      </c>
      <c r="F435" s="32">
        <v>0</v>
      </c>
      <c r="G435" s="32">
        <v>0</v>
      </c>
      <c r="H435" s="32">
        <v>0</v>
      </c>
      <c r="I435" s="32">
        <v>0</v>
      </c>
      <c r="J435" s="32">
        <v>0</v>
      </c>
      <c r="K435" s="32">
        <v>0</v>
      </c>
      <c r="L435" s="32">
        <v>0</v>
      </c>
      <c r="M435" s="32">
        <v>0</v>
      </c>
      <c r="N435" s="4">
        <v>0</v>
      </c>
      <c r="O435" s="7">
        <f t="shared" si="299"/>
        <v>0</v>
      </c>
      <c r="P435" s="4"/>
      <c r="Q435" s="4"/>
      <c r="R435" s="4"/>
      <c r="S435" s="7">
        <f t="shared" si="300"/>
        <v>0</v>
      </c>
    </row>
    <row r="436" spans="1:19" ht="13.7" customHeight="1" x14ac:dyDescent="0.15">
      <c r="A436" s="51"/>
      <c r="B436" s="17" t="s">
        <v>3</v>
      </c>
      <c r="C436" s="6">
        <f>SUM(C434:C435)</f>
        <v>1103792</v>
      </c>
      <c r="D436" s="6">
        <f>SUM(D434:D435)</f>
        <v>1118256</v>
      </c>
      <c r="E436" s="6">
        <f>SUM(E434:E435)</f>
        <v>1481689</v>
      </c>
      <c r="F436" s="27">
        <f>SUM(F434:F435)</f>
        <v>1731859</v>
      </c>
      <c r="G436" s="27">
        <f t="shared" ref="G436:M436" si="309">SUM(G434,G435)</f>
        <v>1826772</v>
      </c>
      <c r="H436" s="27">
        <f t="shared" si="309"/>
        <v>1631939</v>
      </c>
      <c r="I436" s="27">
        <f t="shared" si="309"/>
        <v>2071249</v>
      </c>
      <c r="J436" s="27">
        <f t="shared" si="309"/>
        <v>1337401</v>
      </c>
      <c r="K436" s="27">
        <f t="shared" si="309"/>
        <v>1112101</v>
      </c>
      <c r="L436" s="27">
        <f t="shared" si="309"/>
        <v>1213219</v>
      </c>
      <c r="M436" s="27">
        <f t="shared" si="309"/>
        <v>1218428</v>
      </c>
      <c r="N436" s="6">
        <f>SUM(N434:N435)</f>
        <v>1435142</v>
      </c>
      <c r="O436" s="34">
        <f t="shared" si="299"/>
        <v>17281847</v>
      </c>
      <c r="P436" s="6">
        <f>SUM(P434:P435)</f>
        <v>0</v>
      </c>
      <c r="Q436" s="6">
        <f>SUM(Q434:Q435)</f>
        <v>0</v>
      </c>
      <c r="R436" s="6">
        <f>SUM(R434:R435)</f>
        <v>0</v>
      </c>
      <c r="S436" s="34">
        <f t="shared" si="300"/>
        <v>13578110</v>
      </c>
    </row>
    <row r="437" spans="1:19" ht="13.7" customHeight="1" x14ac:dyDescent="0.15">
      <c r="A437" s="45" t="s">
        <v>70</v>
      </c>
      <c r="B437" s="16" t="s">
        <v>4</v>
      </c>
      <c r="C437" s="5">
        <v>0</v>
      </c>
      <c r="D437" s="5">
        <v>0</v>
      </c>
      <c r="E437" s="5">
        <v>0</v>
      </c>
      <c r="F437" s="33">
        <v>1</v>
      </c>
      <c r="G437" s="33">
        <v>2</v>
      </c>
      <c r="H437" s="33">
        <v>0</v>
      </c>
      <c r="I437" s="33">
        <v>14</v>
      </c>
      <c r="J437" s="33">
        <v>2</v>
      </c>
      <c r="K437" s="33">
        <v>8</v>
      </c>
      <c r="L437" s="33">
        <v>0</v>
      </c>
      <c r="M437" s="33">
        <v>14</v>
      </c>
      <c r="N437" s="5">
        <v>0</v>
      </c>
      <c r="O437" s="5">
        <f t="shared" si="299"/>
        <v>41</v>
      </c>
      <c r="P437" s="5"/>
      <c r="Q437" s="5"/>
      <c r="R437" s="5"/>
      <c r="S437" s="5">
        <f t="shared" si="300"/>
        <v>41</v>
      </c>
    </row>
    <row r="438" spans="1:19" ht="13.7" customHeight="1" x14ac:dyDescent="0.15">
      <c r="A438" s="46"/>
      <c r="B438" s="15" t="s">
        <v>2</v>
      </c>
      <c r="C438" s="4">
        <v>0</v>
      </c>
      <c r="D438" s="4">
        <v>0</v>
      </c>
      <c r="E438" s="4">
        <v>0</v>
      </c>
      <c r="F438" s="32">
        <v>0</v>
      </c>
      <c r="G438" s="32">
        <v>0</v>
      </c>
      <c r="H438" s="32">
        <v>0</v>
      </c>
      <c r="I438" s="32">
        <v>0</v>
      </c>
      <c r="J438" s="32">
        <v>0</v>
      </c>
      <c r="K438" s="32">
        <v>0</v>
      </c>
      <c r="L438" s="32">
        <v>0</v>
      </c>
      <c r="M438" s="32">
        <v>0</v>
      </c>
      <c r="N438" s="4">
        <v>0</v>
      </c>
      <c r="O438" s="7">
        <f t="shared" si="299"/>
        <v>0</v>
      </c>
      <c r="P438" s="4"/>
      <c r="Q438" s="4"/>
      <c r="R438" s="4"/>
      <c r="S438" s="7">
        <f t="shared" si="300"/>
        <v>0</v>
      </c>
    </row>
    <row r="439" spans="1:19" ht="13.7" customHeight="1" x14ac:dyDescent="0.15">
      <c r="A439" s="46"/>
      <c r="B439" s="17" t="s">
        <v>3</v>
      </c>
      <c r="C439" s="6">
        <f>SUM(C437:C438)</f>
        <v>0</v>
      </c>
      <c r="D439" s="6">
        <f>SUM(D437:D438)</f>
        <v>0</v>
      </c>
      <c r="E439" s="6">
        <f>SUM(E437:E438)</f>
        <v>0</v>
      </c>
      <c r="F439" s="28">
        <f>SUM(F437:F438)</f>
        <v>1</v>
      </c>
      <c r="G439" s="28">
        <f t="shared" ref="G439:M439" si="310">SUM(G437,G438)</f>
        <v>2</v>
      </c>
      <c r="H439" s="28">
        <f t="shared" si="310"/>
        <v>0</v>
      </c>
      <c r="I439" s="28">
        <f t="shared" si="310"/>
        <v>14</v>
      </c>
      <c r="J439" s="28">
        <f t="shared" si="310"/>
        <v>2</v>
      </c>
      <c r="K439" s="28">
        <f t="shared" si="310"/>
        <v>8</v>
      </c>
      <c r="L439" s="28">
        <f t="shared" si="310"/>
        <v>0</v>
      </c>
      <c r="M439" s="28">
        <f t="shared" si="310"/>
        <v>14</v>
      </c>
      <c r="N439" s="6">
        <f>SUM(N437:N438)</f>
        <v>0</v>
      </c>
      <c r="O439" s="34">
        <f t="shared" si="299"/>
        <v>41</v>
      </c>
      <c r="P439" s="6">
        <f>SUM(P437:P438)</f>
        <v>0</v>
      </c>
      <c r="Q439" s="6">
        <f>SUM(Q437:Q438)</f>
        <v>0</v>
      </c>
      <c r="R439" s="6">
        <f>SUM(R437:R438)</f>
        <v>0</v>
      </c>
      <c r="S439" s="34">
        <f t="shared" si="300"/>
        <v>41</v>
      </c>
    </row>
    <row r="440" spans="1:19" ht="13.7" customHeight="1" x14ac:dyDescent="0.15">
      <c r="A440" s="46"/>
      <c r="B440" s="16" t="s">
        <v>5</v>
      </c>
      <c r="C440" s="5">
        <v>0</v>
      </c>
      <c r="D440" s="5">
        <v>0</v>
      </c>
      <c r="E440" s="5">
        <v>0</v>
      </c>
      <c r="F440" s="33">
        <v>0</v>
      </c>
      <c r="G440" s="33">
        <v>0</v>
      </c>
      <c r="H440" s="33">
        <v>0</v>
      </c>
      <c r="I440" s="33">
        <v>0</v>
      </c>
      <c r="J440" s="33">
        <v>0</v>
      </c>
      <c r="K440" s="33">
        <v>0</v>
      </c>
      <c r="L440" s="33">
        <v>0</v>
      </c>
      <c r="M440" s="33">
        <v>0</v>
      </c>
      <c r="N440" s="5">
        <v>0</v>
      </c>
      <c r="O440" s="5">
        <f t="shared" si="299"/>
        <v>0</v>
      </c>
      <c r="P440" s="5"/>
      <c r="Q440" s="5"/>
      <c r="R440" s="5"/>
      <c r="S440" s="5">
        <f t="shared" si="300"/>
        <v>0</v>
      </c>
    </row>
    <row r="441" spans="1:19" ht="13.7" customHeight="1" x14ac:dyDescent="0.15">
      <c r="A441" s="46"/>
      <c r="B441" s="15" t="s">
        <v>2</v>
      </c>
      <c r="C441" s="4">
        <v>0</v>
      </c>
      <c r="D441" s="4">
        <v>0</v>
      </c>
      <c r="E441" s="4">
        <v>0</v>
      </c>
      <c r="F441" s="32">
        <v>0</v>
      </c>
      <c r="G441" s="32">
        <v>0</v>
      </c>
      <c r="H441" s="32">
        <v>0</v>
      </c>
      <c r="I441" s="32">
        <v>0</v>
      </c>
      <c r="J441" s="32">
        <v>0</v>
      </c>
      <c r="K441" s="32">
        <v>0</v>
      </c>
      <c r="L441" s="32">
        <v>0</v>
      </c>
      <c r="M441" s="32">
        <v>0</v>
      </c>
      <c r="N441" s="4">
        <v>0</v>
      </c>
      <c r="O441" s="7">
        <f t="shared" si="299"/>
        <v>0</v>
      </c>
      <c r="P441" s="4"/>
      <c r="Q441" s="4"/>
      <c r="R441" s="4"/>
      <c r="S441" s="7">
        <f t="shared" si="300"/>
        <v>0</v>
      </c>
    </row>
    <row r="442" spans="1:19" ht="12.75" customHeight="1" x14ac:dyDescent="0.15">
      <c r="A442" s="51"/>
      <c r="B442" s="17" t="s">
        <v>3</v>
      </c>
      <c r="C442" s="6">
        <f>SUM(C440:C441)</f>
        <v>0</v>
      </c>
      <c r="D442" s="6">
        <f>SUM(D440:D441)</f>
        <v>0</v>
      </c>
      <c r="E442" s="6">
        <f>SUM(E440:E441)</f>
        <v>0</v>
      </c>
      <c r="F442" s="27">
        <f>SUM(F440:F441)</f>
        <v>0</v>
      </c>
      <c r="G442" s="27">
        <f t="shared" ref="G442:M442" si="311">SUM(G440,G441)</f>
        <v>0</v>
      </c>
      <c r="H442" s="27">
        <f t="shared" si="311"/>
        <v>0</v>
      </c>
      <c r="I442" s="27">
        <f t="shared" si="311"/>
        <v>0</v>
      </c>
      <c r="J442" s="27">
        <f t="shared" si="311"/>
        <v>0</v>
      </c>
      <c r="K442" s="27">
        <f t="shared" si="311"/>
        <v>0</v>
      </c>
      <c r="L442" s="27">
        <f t="shared" si="311"/>
        <v>0</v>
      </c>
      <c r="M442" s="27">
        <f t="shared" si="311"/>
        <v>0</v>
      </c>
      <c r="N442" s="6">
        <f>SUM(N440:N441)</f>
        <v>0</v>
      </c>
      <c r="O442" s="34">
        <f t="shared" si="299"/>
        <v>0</v>
      </c>
      <c r="P442" s="6">
        <f>SUM(P440:P441)</f>
        <v>0</v>
      </c>
      <c r="Q442" s="6">
        <f>SUM(Q440:Q441)</f>
        <v>0</v>
      </c>
      <c r="R442" s="6">
        <f>SUM(R440:R441)</f>
        <v>0</v>
      </c>
      <c r="S442" s="34">
        <f t="shared" si="300"/>
        <v>0</v>
      </c>
    </row>
    <row r="443" spans="1:19" ht="13.7" customHeight="1" x14ac:dyDescent="0.15">
      <c r="A443" s="45" t="s">
        <v>71</v>
      </c>
      <c r="B443" s="16" t="s">
        <v>4</v>
      </c>
      <c r="C443" s="5">
        <v>8785</v>
      </c>
      <c r="D443" s="5">
        <v>9096</v>
      </c>
      <c r="E443" s="5">
        <v>10349</v>
      </c>
      <c r="F443" s="33">
        <v>9638</v>
      </c>
      <c r="G443" s="33">
        <v>9270</v>
      </c>
      <c r="H443" s="33">
        <v>9237</v>
      </c>
      <c r="I443" s="33">
        <v>9114</v>
      </c>
      <c r="J443" s="33">
        <v>7594</v>
      </c>
      <c r="K443" s="33">
        <v>8844</v>
      </c>
      <c r="L443" s="33">
        <v>9587</v>
      </c>
      <c r="M443" s="33">
        <v>10330</v>
      </c>
      <c r="N443" s="5">
        <v>9883</v>
      </c>
      <c r="O443" s="5">
        <f t="shared" si="299"/>
        <v>111727</v>
      </c>
      <c r="P443" s="5"/>
      <c r="Q443" s="5"/>
      <c r="R443" s="5"/>
      <c r="S443" s="5">
        <f t="shared" si="300"/>
        <v>83497</v>
      </c>
    </row>
    <row r="444" spans="1:19" ht="13.7" customHeight="1" x14ac:dyDescent="0.15">
      <c r="A444" s="46"/>
      <c r="B444" s="15" t="s">
        <v>2</v>
      </c>
      <c r="C444" s="4">
        <v>0</v>
      </c>
      <c r="D444" s="4">
        <v>0</v>
      </c>
      <c r="E444" s="4">
        <v>0</v>
      </c>
      <c r="F444" s="32">
        <v>0</v>
      </c>
      <c r="G444" s="32">
        <v>0</v>
      </c>
      <c r="H444" s="32">
        <v>0</v>
      </c>
      <c r="I444" s="32">
        <v>0</v>
      </c>
      <c r="J444" s="32">
        <v>0</v>
      </c>
      <c r="K444" s="32">
        <v>0</v>
      </c>
      <c r="L444" s="32">
        <v>0</v>
      </c>
      <c r="M444" s="32">
        <v>0</v>
      </c>
      <c r="N444" s="4">
        <v>0</v>
      </c>
      <c r="O444" s="7">
        <f t="shared" si="299"/>
        <v>0</v>
      </c>
      <c r="P444" s="4"/>
      <c r="Q444" s="4"/>
      <c r="R444" s="4"/>
      <c r="S444" s="7">
        <f t="shared" si="300"/>
        <v>0</v>
      </c>
    </row>
    <row r="445" spans="1:19" ht="13.7" customHeight="1" x14ac:dyDescent="0.15">
      <c r="A445" s="46"/>
      <c r="B445" s="17" t="s">
        <v>3</v>
      </c>
      <c r="C445" s="6">
        <f>SUM(C443:C444)</f>
        <v>8785</v>
      </c>
      <c r="D445" s="6">
        <f>SUM(D443:D444)</f>
        <v>9096</v>
      </c>
      <c r="E445" s="6">
        <f>SUM(E443:E444)</f>
        <v>10349</v>
      </c>
      <c r="F445" s="28">
        <f>SUM(F443:F444)</f>
        <v>9638</v>
      </c>
      <c r="G445" s="28">
        <f t="shared" ref="G445:M445" si="312">SUM(G443,G444)</f>
        <v>9270</v>
      </c>
      <c r="H445" s="28">
        <f t="shared" si="312"/>
        <v>9237</v>
      </c>
      <c r="I445" s="28">
        <f t="shared" si="312"/>
        <v>9114</v>
      </c>
      <c r="J445" s="28">
        <f t="shared" si="312"/>
        <v>7594</v>
      </c>
      <c r="K445" s="28">
        <f t="shared" si="312"/>
        <v>8844</v>
      </c>
      <c r="L445" s="28">
        <f t="shared" si="312"/>
        <v>9587</v>
      </c>
      <c r="M445" s="28">
        <f t="shared" si="312"/>
        <v>10330</v>
      </c>
      <c r="N445" s="6">
        <f>SUM(N443:N444)</f>
        <v>9883</v>
      </c>
      <c r="O445" s="34">
        <f t="shared" si="299"/>
        <v>111727</v>
      </c>
      <c r="P445" s="6">
        <f>SUM(P443:P444)</f>
        <v>0</v>
      </c>
      <c r="Q445" s="6">
        <f>SUM(Q443:Q444)</f>
        <v>0</v>
      </c>
      <c r="R445" s="6">
        <f>SUM(R443:R444)</f>
        <v>0</v>
      </c>
      <c r="S445" s="34">
        <f t="shared" si="300"/>
        <v>83497</v>
      </c>
    </row>
    <row r="446" spans="1:19" ht="13.7" customHeight="1" x14ac:dyDescent="0.15">
      <c r="A446" s="46"/>
      <c r="B446" s="16" t="s">
        <v>5</v>
      </c>
      <c r="C446" s="5">
        <v>24622</v>
      </c>
      <c r="D446" s="5">
        <v>32017</v>
      </c>
      <c r="E446" s="5">
        <v>52516</v>
      </c>
      <c r="F446" s="33">
        <v>47091</v>
      </c>
      <c r="G446" s="33">
        <v>36627</v>
      </c>
      <c r="H446" s="33">
        <v>30379</v>
      </c>
      <c r="I446" s="33">
        <v>39524</v>
      </c>
      <c r="J446" s="33">
        <v>24428</v>
      </c>
      <c r="K446" s="33">
        <v>28093</v>
      </c>
      <c r="L446" s="33">
        <v>37193</v>
      </c>
      <c r="M446" s="33">
        <v>32934</v>
      </c>
      <c r="N446" s="5">
        <v>38562</v>
      </c>
      <c r="O446" s="5">
        <f t="shared" si="299"/>
        <v>423986</v>
      </c>
      <c r="P446" s="5"/>
      <c r="Q446" s="5"/>
      <c r="R446" s="5"/>
      <c r="S446" s="5">
        <f t="shared" si="300"/>
        <v>314831</v>
      </c>
    </row>
    <row r="447" spans="1:19" ht="13.7" customHeight="1" x14ac:dyDescent="0.15">
      <c r="A447" s="46"/>
      <c r="B447" s="15" t="s">
        <v>2</v>
      </c>
      <c r="C447" s="4">
        <v>0</v>
      </c>
      <c r="D447" s="4">
        <v>0</v>
      </c>
      <c r="E447" s="4">
        <v>0</v>
      </c>
      <c r="F447" s="32">
        <v>0</v>
      </c>
      <c r="G447" s="32">
        <v>0</v>
      </c>
      <c r="H447" s="32">
        <v>0</v>
      </c>
      <c r="I447" s="32">
        <v>0</v>
      </c>
      <c r="J447" s="32">
        <v>0</v>
      </c>
      <c r="K447" s="32">
        <v>0</v>
      </c>
      <c r="L447" s="32">
        <v>0</v>
      </c>
      <c r="M447" s="32">
        <v>0</v>
      </c>
      <c r="N447" s="4">
        <v>0</v>
      </c>
      <c r="O447" s="7">
        <f t="shared" si="299"/>
        <v>0</v>
      </c>
      <c r="P447" s="4"/>
      <c r="Q447" s="4"/>
      <c r="R447" s="4"/>
      <c r="S447" s="7">
        <f t="shared" si="300"/>
        <v>0</v>
      </c>
    </row>
    <row r="448" spans="1:19" ht="13.7" customHeight="1" thickBot="1" x14ac:dyDescent="0.2">
      <c r="A448" s="47"/>
      <c r="B448" s="17" t="s">
        <v>3</v>
      </c>
      <c r="C448" s="6">
        <f>SUM(C446:C447)</f>
        <v>24622</v>
      </c>
      <c r="D448" s="6">
        <f>SUM(D446:D447)</f>
        <v>32017</v>
      </c>
      <c r="E448" s="6">
        <f>SUM(E446:E447)</f>
        <v>52516</v>
      </c>
      <c r="F448" s="27">
        <f>SUM(F446:F447)</f>
        <v>47091</v>
      </c>
      <c r="G448" s="27">
        <f t="shared" ref="G448:M448" si="313">SUM(G446,G447)</f>
        <v>36627</v>
      </c>
      <c r="H448" s="27">
        <f t="shared" si="313"/>
        <v>30379</v>
      </c>
      <c r="I448" s="27">
        <f t="shared" si="313"/>
        <v>39524</v>
      </c>
      <c r="J448" s="27">
        <f t="shared" si="313"/>
        <v>24428</v>
      </c>
      <c r="K448" s="27">
        <f t="shared" si="313"/>
        <v>28093</v>
      </c>
      <c r="L448" s="27">
        <f t="shared" si="313"/>
        <v>37193</v>
      </c>
      <c r="M448" s="27">
        <f t="shared" si="313"/>
        <v>32934</v>
      </c>
      <c r="N448" s="6">
        <f>SUM(N446:N447)</f>
        <v>38562</v>
      </c>
      <c r="O448" s="34">
        <f t="shared" si="299"/>
        <v>423986</v>
      </c>
      <c r="P448" s="6">
        <f>SUM(P446:P447)</f>
        <v>0</v>
      </c>
      <c r="Q448" s="6">
        <f>SUM(Q446:Q447)</f>
        <v>0</v>
      </c>
      <c r="R448" s="6">
        <f>SUM(R446:R447)</f>
        <v>0</v>
      </c>
      <c r="S448" s="34">
        <f t="shared" si="300"/>
        <v>314831</v>
      </c>
    </row>
    <row r="449" spans="1:19" x14ac:dyDescent="0.15">
      <c r="A449" s="62" t="s">
        <v>72</v>
      </c>
      <c r="B449" s="19" t="s">
        <v>4</v>
      </c>
      <c r="C449" s="20">
        <f t="shared" ref="C449:N449" si="314">SUM(C6,C48,C95,C166,C201,C360,)</f>
        <v>7685814</v>
      </c>
      <c r="D449" s="20">
        <f t="shared" si="314"/>
        <v>8054122</v>
      </c>
      <c r="E449" s="20">
        <f t="shared" si="314"/>
        <v>9971197</v>
      </c>
      <c r="F449" s="20">
        <f t="shared" si="314"/>
        <v>8380960</v>
      </c>
      <c r="G449" s="20">
        <f t="shared" si="314"/>
        <v>9202005</v>
      </c>
      <c r="H449" s="20">
        <f t="shared" si="314"/>
        <v>8514635</v>
      </c>
      <c r="I449" s="20">
        <f t="shared" si="314"/>
        <v>9015250</v>
      </c>
      <c r="J449" s="20">
        <f t="shared" si="314"/>
        <v>9828703</v>
      </c>
      <c r="K449" s="20">
        <f t="shared" si="314"/>
        <v>8971196</v>
      </c>
      <c r="L449" s="20">
        <f t="shared" si="314"/>
        <v>9916922</v>
      </c>
      <c r="M449" s="20">
        <f t="shared" si="314"/>
        <v>9551357</v>
      </c>
      <c r="N449" s="20">
        <f t="shared" si="314"/>
        <v>8858744</v>
      </c>
      <c r="O449" s="23">
        <f t="shared" si="299"/>
        <v>107950905</v>
      </c>
      <c r="P449" s="20">
        <f t="shared" ref="P449:R454" si="315">SUM(P6,P48,P95,P166,P201,P360,)</f>
        <v>0</v>
      </c>
      <c r="Q449" s="20">
        <f t="shared" si="315"/>
        <v>0</v>
      </c>
      <c r="R449" s="20">
        <f t="shared" si="315"/>
        <v>0</v>
      </c>
      <c r="S449" s="23">
        <f t="shared" si="300"/>
        <v>82239772</v>
      </c>
    </row>
    <row r="450" spans="1:19" x14ac:dyDescent="0.15">
      <c r="A450" s="63"/>
      <c r="B450" s="15" t="s">
        <v>2</v>
      </c>
      <c r="C450" s="12">
        <f t="shared" ref="C450:N450" si="316">SUM(C7,C49,C96,C167,C202,C361,)</f>
        <v>1564296</v>
      </c>
      <c r="D450" s="12">
        <f t="shared" si="316"/>
        <v>1578655</v>
      </c>
      <c r="E450" s="12">
        <f t="shared" si="316"/>
        <v>1834316</v>
      </c>
      <c r="F450" s="12">
        <f t="shared" si="316"/>
        <v>1962849</v>
      </c>
      <c r="G450" s="12">
        <f t="shared" si="316"/>
        <v>2094517</v>
      </c>
      <c r="H450" s="12">
        <f t="shared" si="316"/>
        <v>2261727</v>
      </c>
      <c r="I450" s="12">
        <f t="shared" si="316"/>
        <v>2533178</v>
      </c>
      <c r="J450" s="12">
        <f t="shared" si="316"/>
        <v>2783248</v>
      </c>
      <c r="K450" s="12">
        <f t="shared" si="316"/>
        <v>2536700</v>
      </c>
      <c r="L450" s="12">
        <f t="shared" si="316"/>
        <v>2851082</v>
      </c>
      <c r="M450" s="12">
        <f t="shared" si="316"/>
        <v>2938131</v>
      </c>
      <c r="N450" s="12">
        <f t="shared" si="316"/>
        <v>3162617</v>
      </c>
      <c r="O450" s="7">
        <f t="shared" si="299"/>
        <v>28101316</v>
      </c>
      <c r="P450" s="12">
        <f t="shared" si="315"/>
        <v>0</v>
      </c>
      <c r="Q450" s="12">
        <f t="shared" si="315"/>
        <v>0</v>
      </c>
      <c r="R450" s="12">
        <f t="shared" si="315"/>
        <v>0</v>
      </c>
      <c r="S450" s="7">
        <f t="shared" si="300"/>
        <v>23124049</v>
      </c>
    </row>
    <row r="451" spans="1:19" x14ac:dyDescent="0.15">
      <c r="A451" s="63"/>
      <c r="B451" s="17" t="s">
        <v>3</v>
      </c>
      <c r="C451" s="18">
        <f t="shared" ref="C451:N451" si="317">SUM(C8,C50,C97,C168,C203,C362,)</f>
        <v>9250110</v>
      </c>
      <c r="D451" s="18">
        <f t="shared" si="317"/>
        <v>9632777</v>
      </c>
      <c r="E451" s="18">
        <f t="shared" si="317"/>
        <v>11805513</v>
      </c>
      <c r="F451" s="18">
        <f t="shared" si="317"/>
        <v>10343809</v>
      </c>
      <c r="G451" s="18">
        <f t="shared" si="317"/>
        <v>11296522</v>
      </c>
      <c r="H451" s="18">
        <f t="shared" si="317"/>
        <v>10776362</v>
      </c>
      <c r="I451" s="18">
        <f t="shared" si="317"/>
        <v>11548428</v>
      </c>
      <c r="J451" s="18">
        <f t="shared" si="317"/>
        <v>12611951</v>
      </c>
      <c r="K451" s="18">
        <f t="shared" si="317"/>
        <v>11507896</v>
      </c>
      <c r="L451" s="18">
        <f t="shared" si="317"/>
        <v>12768004</v>
      </c>
      <c r="M451" s="18">
        <f t="shared" si="317"/>
        <v>12489488</v>
      </c>
      <c r="N451" s="18">
        <f t="shared" si="317"/>
        <v>12021361</v>
      </c>
      <c r="O451" s="6">
        <f t="shared" si="299"/>
        <v>136052221</v>
      </c>
      <c r="P451" s="18">
        <f t="shared" si="315"/>
        <v>0</v>
      </c>
      <c r="Q451" s="18">
        <f t="shared" si="315"/>
        <v>0</v>
      </c>
      <c r="R451" s="18">
        <f t="shared" si="315"/>
        <v>0</v>
      </c>
      <c r="S451" s="6">
        <f t="shared" si="300"/>
        <v>105363821</v>
      </c>
    </row>
    <row r="452" spans="1:19" x14ac:dyDescent="0.15">
      <c r="A452" s="63"/>
      <c r="B452" s="16" t="s">
        <v>5</v>
      </c>
      <c r="C452" s="11">
        <f t="shared" ref="C452:N452" si="318">SUM(C9,C51,C98,C169,C204,C363,)</f>
        <v>39089995</v>
      </c>
      <c r="D452" s="11">
        <f t="shared" si="318"/>
        <v>38768915</v>
      </c>
      <c r="E452" s="11">
        <f t="shared" si="318"/>
        <v>46746959</v>
      </c>
      <c r="F452" s="11">
        <f t="shared" si="318"/>
        <v>44030202</v>
      </c>
      <c r="G452" s="11">
        <f t="shared" si="318"/>
        <v>40958783</v>
      </c>
      <c r="H452" s="11">
        <f t="shared" si="318"/>
        <v>39660077</v>
      </c>
      <c r="I452" s="11">
        <f t="shared" si="318"/>
        <v>45688292</v>
      </c>
      <c r="J452" s="11">
        <f t="shared" si="318"/>
        <v>40372661</v>
      </c>
      <c r="K452" s="11">
        <f t="shared" si="318"/>
        <v>38807686</v>
      </c>
      <c r="L452" s="11">
        <f t="shared" si="318"/>
        <v>42090281</v>
      </c>
      <c r="M452" s="11">
        <f t="shared" si="318"/>
        <v>42801603</v>
      </c>
      <c r="N452" s="11">
        <f t="shared" si="318"/>
        <v>52222250</v>
      </c>
      <c r="O452" s="5">
        <f t="shared" si="299"/>
        <v>511237704</v>
      </c>
      <c r="P452" s="11">
        <f t="shared" si="315"/>
        <v>0</v>
      </c>
      <c r="Q452" s="11">
        <f t="shared" si="315"/>
        <v>0</v>
      </c>
      <c r="R452" s="11">
        <f t="shared" si="315"/>
        <v>0</v>
      </c>
      <c r="S452" s="5">
        <f t="shared" si="300"/>
        <v>386631835</v>
      </c>
    </row>
    <row r="453" spans="1:19" x14ac:dyDescent="0.15">
      <c r="A453" s="63"/>
      <c r="B453" s="15" t="s">
        <v>2</v>
      </c>
      <c r="C453" s="12">
        <f t="shared" ref="C453:N453" si="319">SUM(C10,C52,C99,C170,C205,C364,)</f>
        <v>59568437</v>
      </c>
      <c r="D453" s="12">
        <f t="shared" si="319"/>
        <v>67393081</v>
      </c>
      <c r="E453" s="12">
        <f t="shared" si="319"/>
        <v>78961303</v>
      </c>
      <c r="F453" s="12">
        <f t="shared" si="319"/>
        <v>72358209</v>
      </c>
      <c r="G453" s="12">
        <f t="shared" si="319"/>
        <v>68473361</v>
      </c>
      <c r="H453" s="12">
        <f t="shared" si="319"/>
        <v>72930898</v>
      </c>
      <c r="I453" s="12">
        <f t="shared" si="319"/>
        <v>75277589</v>
      </c>
      <c r="J453" s="12">
        <f t="shared" si="319"/>
        <v>71710194</v>
      </c>
      <c r="K453" s="12">
        <f t="shared" si="319"/>
        <v>78929735</v>
      </c>
      <c r="L453" s="12">
        <f t="shared" si="319"/>
        <v>78304752</v>
      </c>
      <c r="M453" s="12">
        <f t="shared" si="319"/>
        <v>16572656</v>
      </c>
      <c r="N453" s="12">
        <f t="shared" si="319"/>
        <v>78759685</v>
      </c>
      <c r="O453" s="7">
        <f t="shared" si="299"/>
        <v>819239900</v>
      </c>
      <c r="P453" s="12">
        <f t="shared" si="315"/>
        <v>0</v>
      </c>
      <c r="Q453" s="12">
        <f t="shared" si="315"/>
        <v>0</v>
      </c>
      <c r="R453" s="12">
        <f t="shared" si="315"/>
        <v>0</v>
      </c>
      <c r="S453" s="7">
        <f t="shared" si="300"/>
        <v>613317079</v>
      </c>
    </row>
    <row r="454" spans="1:19" ht="14.25" thickBot="1" x14ac:dyDescent="0.2">
      <c r="A454" s="64"/>
      <c r="B454" s="13" t="s">
        <v>3</v>
      </c>
      <c r="C454" s="14">
        <f t="shared" ref="C454:N454" si="320">SUM(C11,C53,C100,C171,C206,C365,)</f>
        <v>98658432</v>
      </c>
      <c r="D454" s="14">
        <f t="shared" si="320"/>
        <v>106161996</v>
      </c>
      <c r="E454" s="14">
        <f t="shared" si="320"/>
        <v>125708262</v>
      </c>
      <c r="F454" s="14">
        <f t="shared" si="320"/>
        <v>116388411</v>
      </c>
      <c r="G454" s="14">
        <f t="shared" si="320"/>
        <v>109432144</v>
      </c>
      <c r="H454" s="14">
        <f t="shared" si="320"/>
        <v>112590975</v>
      </c>
      <c r="I454" s="14">
        <f t="shared" si="320"/>
        <v>120965881</v>
      </c>
      <c r="J454" s="14">
        <f t="shared" si="320"/>
        <v>112082855</v>
      </c>
      <c r="K454" s="14">
        <f t="shared" si="320"/>
        <v>117737421</v>
      </c>
      <c r="L454" s="14">
        <f t="shared" si="320"/>
        <v>120395033</v>
      </c>
      <c r="M454" s="14">
        <f t="shared" si="320"/>
        <v>59374259</v>
      </c>
      <c r="N454" s="14">
        <f t="shared" si="320"/>
        <v>130981935</v>
      </c>
      <c r="O454" s="8">
        <f t="shared" si="299"/>
        <v>1330477604</v>
      </c>
      <c r="P454" s="14">
        <f t="shared" si="315"/>
        <v>0</v>
      </c>
      <c r="Q454" s="14">
        <f t="shared" si="315"/>
        <v>0</v>
      </c>
      <c r="R454" s="14">
        <f t="shared" si="315"/>
        <v>0</v>
      </c>
      <c r="S454" s="8">
        <f t="shared" si="300"/>
        <v>999948914</v>
      </c>
    </row>
    <row r="455" spans="1:19" x14ac:dyDescent="0.15">
      <c r="A455" s="1" t="s">
        <v>73</v>
      </c>
      <c r="B455" s="1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1:19" x14ac:dyDescent="0.1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</row>
    <row r="457" spans="1:19" x14ac:dyDescent="0.1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</row>
  </sheetData>
  <autoFilter ref="B1:B472" xr:uid="{63F12366-3821-4EF6-8107-F22FFCB64293}"/>
  <mergeCells count="221">
    <mergeCell ref="S240:S241"/>
    <mergeCell ref="R240:R241"/>
    <mergeCell ref="Q240:Q241"/>
    <mergeCell ref="C358:C359"/>
    <mergeCell ref="D358:D359"/>
    <mergeCell ref="M358:M359"/>
    <mergeCell ref="N358:N359"/>
    <mergeCell ref="C240:C241"/>
    <mergeCell ref="E358:E359"/>
    <mergeCell ref="F358:F359"/>
    <mergeCell ref="G358:G359"/>
    <mergeCell ref="H358:H359"/>
    <mergeCell ref="P299:P300"/>
    <mergeCell ref="Q299:Q300"/>
    <mergeCell ref="R299:R300"/>
    <mergeCell ref="S299:S300"/>
    <mergeCell ref="H299:H300"/>
    <mergeCell ref="I299:I300"/>
    <mergeCell ref="J299:J300"/>
    <mergeCell ref="K299:K300"/>
    <mergeCell ref="L299:L300"/>
    <mergeCell ref="I240:I241"/>
    <mergeCell ref="H240:H241"/>
    <mergeCell ref="G240:G241"/>
    <mergeCell ref="F240:F241"/>
    <mergeCell ref="E240:E241"/>
    <mergeCell ref="D240:D241"/>
    <mergeCell ref="G417:G418"/>
    <mergeCell ref="I358:I359"/>
    <mergeCell ref="J358:J359"/>
    <mergeCell ref="P240:P241"/>
    <mergeCell ref="O240:O241"/>
    <mergeCell ref="N240:N241"/>
    <mergeCell ref="M240:M241"/>
    <mergeCell ref="L240:L241"/>
    <mergeCell ref="K240:K241"/>
    <mergeCell ref="G299:G300"/>
    <mergeCell ref="N299:N300"/>
    <mergeCell ref="O299:O300"/>
    <mergeCell ref="C4:S4"/>
    <mergeCell ref="N417:N418"/>
    <mergeCell ref="O417:O418"/>
    <mergeCell ref="P417:P418"/>
    <mergeCell ref="Q417:Q418"/>
    <mergeCell ref="R417:R418"/>
    <mergeCell ref="S417:S418"/>
    <mergeCell ref="H417:H418"/>
    <mergeCell ref="I417:I418"/>
    <mergeCell ref="J417:J418"/>
    <mergeCell ref="K417:K418"/>
    <mergeCell ref="L417:L418"/>
    <mergeCell ref="M417:M418"/>
    <mergeCell ref="C417:C418"/>
    <mergeCell ref="D417:D418"/>
    <mergeCell ref="E417:E418"/>
    <mergeCell ref="F417:F418"/>
    <mergeCell ref="J240:J241"/>
    <mergeCell ref="O181:O182"/>
    <mergeCell ref="A239:S239"/>
    <mergeCell ref="A237:S238"/>
    <mergeCell ref="A231:A236"/>
    <mergeCell ref="A195:A200"/>
    <mergeCell ref="A201:A206"/>
    <mergeCell ref="A207:A212"/>
    <mergeCell ref="A213:A218"/>
    <mergeCell ref="A219:A224"/>
    <mergeCell ref="A225:A230"/>
    <mergeCell ref="A358:A359"/>
    <mergeCell ref="A360:A365"/>
    <mergeCell ref="A366:A371"/>
    <mergeCell ref="A301:A306"/>
    <mergeCell ref="A307:A312"/>
    <mergeCell ref="A313:A318"/>
    <mergeCell ref="A319:A324"/>
    <mergeCell ref="A325:A330"/>
    <mergeCell ref="A240:A241"/>
    <mergeCell ref="A242:A247"/>
    <mergeCell ref="A248:A253"/>
    <mergeCell ref="A254:A259"/>
    <mergeCell ref="A260:A265"/>
    <mergeCell ref="A296:S297"/>
    <mergeCell ref="A298:S298"/>
    <mergeCell ref="B299:B300"/>
    <mergeCell ref="C299:C300"/>
    <mergeCell ref="D299:D300"/>
    <mergeCell ref="E299:E300"/>
    <mergeCell ref="F299:F300"/>
    <mergeCell ref="A443:A448"/>
    <mergeCell ref="A449:A454"/>
    <mergeCell ref="B4:B5"/>
    <mergeCell ref="E63:E64"/>
    <mergeCell ref="B63:B64"/>
    <mergeCell ref="E122:E123"/>
    <mergeCell ref="B122:B123"/>
    <mergeCell ref="B181:B182"/>
    <mergeCell ref="B240:B241"/>
    <mergeCell ref="A408:A413"/>
    <mergeCell ref="A417:A418"/>
    <mergeCell ref="A419:A424"/>
    <mergeCell ref="A425:A430"/>
    <mergeCell ref="A431:A436"/>
    <mergeCell ref="A437:A442"/>
    <mergeCell ref="A372:A377"/>
    <mergeCell ref="A378:A383"/>
    <mergeCell ref="A384:A389"/>
    <mergeCell ref="B417:B418"/>
    <mergeCell ref="C63:C64"/>
    <mergeCell ref="A414:S415"/>
    <mergeCell ref="A416:S416"/>
    <mergeCell ref="D63:D64"/>
    <mergeCell ref="F63:F64"/>
    <mergeCell ref="A390:A395"/>
    <mergeCell ref="A396:A401"/>
    <mergeCell ref="A402:A407"/>
    <mergeCell ref="A337:A342"/>
    <mergeCell ref="A343:A348"/>
    <mergeCell ref="A349:A354"/>
    <mergeCell ref="A266:A271"/>
    <mergeCell ref="A272:A277"/>
    <mergeCell ref="A278:A283"/>
    <mergeCell ref="A284:A289"/>
    <mergeCell ref="A290:A295"/>
    <mergeCell ref="A299:A300"/>
    <mergeCell ref="A331:A336"/>
    <mergeCell ref="A355:S356"/>
    <mergeCell ref="A357:S357"/>
    <mergeCell ref="B358:B359"/>
    <mergeCell ref="O358:O359"/>
    <mergeCell ref="P358:P359"/>
    <mergeCell ref="M299:M300"/>
    <mergeCell ref="Q358:Q359"/>
    <mergeCell ref="R358:R359"/>
    <mergeCell ref="S358:S359"/>
    <mergeCell ref="K358:K359"/>
    <mergeCell ref="L358:L359"/>
    <mergeCell ref="A160:A165"/>
    <mergeCell ref="A166:A171"/>
    <mergeCell ref="A172:A177"/>
    <mergeCell ref="A181:A182"/>
    <mergeCell ref="A183:A188"/>
    <mergeCell ref="A189:A194"/>
    <mergeCell ref="A178:S179"/>
    <mergeCell ref="A180:S180"/>
    <mergeCell ref="C181:C182"/>
    <mergeCell ref="D181:D182"/>
    <mergeCell ref="E181:E182"/>
    <mergeCell ref="F181:F182"/>
    <mergeCell ref="G181:G182"/>
    <mergeCell ref="H181:H182"/>
    <mergeCell ref="I181:I182"/>
    <mergeCell ref="P181:P182"/>
    <mergeCell ref="Q181:Q182"/>
    <mergeCell ref="R181:R182"/>
    <mergeCell ref="S181:S182"/>
    <mergeCell ref="J181:J182"/>
    <mergeCell ref="K181:K182"/>
    <mergeCell ref="L181:L182"/>
    <mergeCell ref="M181:M182"/>
    <mergeCell ref="N181:N182"/>
    <mergeCell ref="A142:A147"/>
    <mergeCell ref="A148:A153"/>
    <mergeCell ref="A154:A159"/>
    <mergeCell ref="A89:A94"/>
    <mergeCell ref="A95:A100"/>
    <mergeCell ref="A101:A106"/>
    <mergeCell ref="A107:A112"/>
    <mergeCell ref="A113:A118"/>
    <mergeCell ref="A122:A123"/>
    <mergeCell ref="A119:S120"/>
    <mergeCell ref="A121:S121"/>
    <mergeCell ref="C122:C123"/>
    <mergeCell ref="D122:D123"/>
    <mergeCell ref="F122:F123"/>
    <mergeCell ref="G122:G123"/>
    <mergeCell ref="H122:H123"/>
    <mergeCell ref="I122:I123"/>
    <mergeCell ref="J122:J123"/>
    <mergeCell ref="Q122:Q123"/>
    <mergeCell ref="R122:R123"/>
    <mergeCell ref="S122:S123"/>
    <mergeCell ref="K122:K123"/>
    <mergeCell ref="L122:L123"/>
    <mergeCell ref="M122:M123"/>
    <mergeCell ref="A124:A129"/>
    <mergeCell ref="A130:A135"/>
    <mergeCell ref="A136:A141"/>
    <mergeCell ref="M63:M64"/>
    <mergeCell ref="N63:N64"/>
    <mergeCell ref="O63:O64"/>
    <mergeCell ref="P63:P64"/>
    <mergeCell ref="N122:N123"/>
    <mergeCell ref="O122:O123"/>
    <mergeCell ref="P122:P123"/>
    <mergeCell ref="G63:G64"/>
    <mergeCell ref="H63:H64"/>
    <mergeCell ref="I63:I64"/>
    <mergeCell ref="J63:J64"/>
    <mergeCell ref="A1:S2"/>
    <mergeCell ref="A3:S3"/>
    <mergeCell ref="A54:A59"/>
    <mergeCell ref="A63:A64"/>
    <mergeCell ref="A65:A70"/>
    <mergeCell ref="A71:A76"/>
    <mergeCell ref="A77:A82"/>
    <mergeCell ref="A83:A88"/>
    <mergeCell ref="A4:A5"/>
    <mergeCell ref="A6:A11"/>
    <mergeCell ref="A12:A17"/>
    <mergeCell ref="A18:A23"/>
    <mergeCell ref="A24:A29"/>
    <mergeCell ref="A30:A35"/>
    <mergeCell ref="A36:A41"/>
    <mergeCell ref="A42:A47"/>
    <mergeCell ref="A60:S61"/>
    <mergeCell ref="A62:S62"/>
    <mergeCell ref="A48:A53"/>
    <mergeCell ref="Q63:Q64"/>
    <mergeCell ref="R63:R64"/>
    <mergeCell ref="S63:S64"/>
    <mergeCell ref="K63:K64"/>
    <mergeCell ref="L63:L64"/>
  </mergeCells>
  <phoneticPr fontId="2"/>
  <pageMargins left="0" right="0" top="0" bottom="0" header="0" footer="0"/>
  <pageSetup paperSize="9" scale="59" fitToHeight="0" orientation="landscape" r:id="rId1"/>
  <rowBreaks count="7" manualBreakCount="7">
    <brk id="59" max="73" man="1"/>
    <brk id="118" max="73" man="1"/>
    <brk id="177" max="73" man="1"/>
    <brk id="236" max="73" man="1"/>
    <brk id="295" max="73" man="1"/>
    <brk id="354" max="73" man="1"/>
    <brk id="413" max="7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令和5年</vt:lpstr>
      <vt:lpstr>令和5年!Print_Area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2024-02-01T07:07:04Z</dcterms:modified>
</cp:coreProperties>
</file>